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ity.ichinoseki.iwate.jp\FileShare\H28\部課共有\市長部局\総務部\財政課\02_財政係\6 決算統計\平成27年度\10 決算統計関係調査もの\28.03.28 【県調査】財政状況資料集作成依頼\03_提出\"/>
    </mc:Choice>
  </mc:AlternateContent>
  <workbookProtection workbookPassword="979D" lockStructure="1"/>
  <bookViews>
    <workbookView xWindow="0" yWindow="0" windowWidth="28800" windowHeight="13710" tabRatio="871"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8" i="9" l="1"/>
  <c r="BG37" i="9"/>
  <c r="BG36" i="9"/>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AM38" i="9"/>
  <c r="U38" i="9"/>
  <c r="BW37" i="9"/>
  <c r="AM37" i="9"/>
  <c r="BW36" i="9"/>
  <c r="BW35" i="9"/>
  <c r="C35" i="9"/>
  <c r="C36" i="9" s="1"/>
  <c r="CO34" i="9"/>
  <c r="CO35" i="9" s="1"/>
  <c r="CO36" i="9" s="1"/>
  <c r="CO37" i="9" s="1"/>
  <c r="CO38" i="9" s="1"/>
  <c r="BW34" i="9"/>
  <c r="C34" i="9"/>
  <c r="C37" i="9" l="1"/>
  <c r="C38"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 r="BE37" i="9" s="1"/>
  <c r="BE38" i="9" s="1"/>
</calcChain>
</file>

<file path=xl/sharedStrings.xml><?xml version="1.0" encoding="utf-8"?>
<sst xmlns="http://schemas.openxmlformats.org/spreadsheetml/2006/main" count="982" uniqueCount="551">
  <si>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</si>
  <si>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</si>
  <si>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</si>
  <si>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</si>
  <si>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</si>
  <si>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</si>
  <si>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</si>
  <si>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</si>
  <si>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</si>
  <si>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</si>
  <si>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</si>
  <si>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</si>
  <si>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</si>
  <si>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</si>
  <si>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</si>
  <si>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</si>
  <si>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</si>
  <si>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</si>
  <si>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</si>
  <si>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</si>
  <si>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</si>
  <si>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</si>
  <si>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</si>
  <si>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</si>
  <si>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</si>
  <si>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</si>
  <si>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</si>
  <si>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</si>
  <si>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</si>
  <si>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</si>
  <si>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</si>
  <si>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</si>
  <si>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</si>
  <si>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</si>
  <si>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</si>
  <si>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</si>
  <si>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</si>
  <si>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</si>
  <si>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</si>
  <si>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</si>
  <si>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</si>
  <si>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</si>
  <si>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</si>
  <si>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</si>
  <si>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</si>
  <si>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</si>
  <si>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</si>
  <si>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</si>
  <si>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</si>
  <si>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</si>
  <si>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</si>
  <si>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</si>
  <si>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</si>
  <si>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</si>
  <si>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</si>
  <si>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</si>
  <si>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</si>
  <si>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</si>
  <si>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</si>
  <si>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</si>
  <si>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</si>
  <si>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</si>
  <si>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</si>
  <si>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</si>
  <si>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</si>
  <si>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</si>
  <si>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</si>
  <si>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</si>
  <si>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</si>
  <si>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</si>
  <si>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</si>
  <si>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</si>
  <si>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</si>
  <si>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</si>
  <si>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</si>
  <si>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</si>
  <si>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</si>
  <si>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</si>
  <si>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</si>
  <si>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</si>
  <si>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</si>
  <si>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</si>
  <si>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一関市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</si>
  <si>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</si>
  <si>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</si>
  <si>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</si>
  <si>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</si>
  <si>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</si>
  <si>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</si>
  <si>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</si>
  <si>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</si>
  <si>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</si>
  <si>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</si>
  <si>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</si>
  <si>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</si>
  <si>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</si>
  <si>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</si>
  <si>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</si>
  <si>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</si>
  <si>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</si>
  <si>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</si>
  <si>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</si>
  <si>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</si>
  <si>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</si>
  <si>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</si>
  <si>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</si>
  <si>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</si>
  <si>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</si>
  <si>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</si>
  <si>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</si>
  <si>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</si>
  <si>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</si>
  <si>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</si>
  <si>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</si>
  <si>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</si>
  <si>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</si>
  <si>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</si>
  <si>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</si>
  <si>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</si>
  <si>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</si>
  <si>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</si>
  <si>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</si>
  <si>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</si>
  <si>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</si>
  <si>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</si>
  <si>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</si>
  <si>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</si>
  <si>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</si>
  <si>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</si>
  <si>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</si>
  <si>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</si>
  <si>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</si>
  <si>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</si>
  <si>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</si>
  <si>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</si>
  <si>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</si>
  <si>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</si>
  <si>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</si>
  <si>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</si>
  <si>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</si>
  <si>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</si>
  <si>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</si>
  <si>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</si>
  <si>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</si>
  <si>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</si>
  <si>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</si>
  <si>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</si>
  <si>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</si>
  <si>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</si>
  <si>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</si>
  <si>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</si>
  <si>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</si>
  <si>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</si>
  <si>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</si>
  <si>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</si>
  <si>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</si>
  <si>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</si>
  <si>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</si>
  <si>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</si>
  <si>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</si>
  <si>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</si>
  <si>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</si>
  <si>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</si>
  <si>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</si>
  <si>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</si>
  <si>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</si>
  <si>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</si>
  <si>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</si>
  <si>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</si>
  <si>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</si>
  <si>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</si>
  <si>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</si>
  <si>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</si>
  <si>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</si>
  <si>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</si>
  <si>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</si>
  <si>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</si>
  <si>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</si>
  <si>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</si>
  <si>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</si>
  <si>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</si>
  <si>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</si>
  <si>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</si>
  <si>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</si>
  <si>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</si>
  <si>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</si>
  <si>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</si>
  <si>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</si>
  <si>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</si>
  <si>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</si>
  <si>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</si>
  <si>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</si>
  <si>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</si>
  <si>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</si>
  <si>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岩手県一関市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</si>
  <si>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</si>
  <si>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</si>
  <si>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</si>
  <si>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</si>
  <si>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</si>
  <si>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</si>
  <si>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</si>
  <si>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</si>
  <si>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</si>
  <si>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</si>
  <si>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</si>
  <si>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</si>
  <si>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</si>
  <si>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</si>
  <si>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</si>
  <si>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</si>
  <si>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</si>
  <si>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</si>
  <si>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</si>
  <si>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</si>
  <si>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</si>
  <si>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</si>
  <si>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</si>
  <si>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</si>
  <si>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</si>
  <si>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</si>
  <si>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</si>
  <si>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</si>
  <si>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</si>
  <si>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</si>
  <si>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</si>
  <si>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</si>
  <si>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</si>
  <si>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</si>
  <si>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</si>
  <si>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</si>
  <si>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</si>
  <si>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</si>
  <si>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</si>
  <si>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</si>
  <si>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</si>
  <si>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</si>
  <si>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</si>
  <si>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</si>
  <si>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</si>
  <si>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</si>
  <si>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</si>
  <si>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</si>
  <si>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</si>
  <si>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</si>
  <si>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</si>
  <si>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</si>
  <si>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</si>
  <si>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</si>
  <si>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</si>
  <si>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</si>
  <si>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</si>
  <si>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</si>
  <si>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</si>
  <si>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</si>
  <si>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</si>
  <si>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</si>
  <si>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</si>
  <si>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</si>
  <si>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</si>
  <si>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</si>
  <si>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</si>
  <si>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</si>
  <si>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</si>
  <si>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</si>
  <si>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</si>
  <si>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</si>
  <si>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</si>
  <si>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</si>
  <si>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</si>
  <si>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</si>
  <si>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</si>
  <si>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</si>
  <si>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</si>
  <si>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</si>
  <si>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</si>
  <si>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</si>
  <si>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</si>
  <si>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</si>
  <si>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</si>
  <si>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</si>
  <si>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</si>
  <si>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</si>
  <si>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</si>
  <si>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</si>
  <si>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</si>
  <si>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</si>
  <si>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</si>
  <si>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</si>
  <si>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</si>
  <si>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</si>
  <si>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</si>
  <si>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</si>
  <si>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</si>
  <si>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</si>
  <si>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</si>
  <si>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</si>
  <si>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</si>
  <si>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</si>
  <si>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</si>
  <si>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</si>
  <si>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</si>
  <si>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</si>
  <si>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</si>
  <si>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</si>
  <si>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</si>
  <si>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</si>
  <si>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</si>
  <si>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</si>
  <si>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</si>
  <si>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</si>
  <si>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</si>
  <si>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</si>
  <si>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</si>
  <si>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</si>
  <si>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</si>
  <si>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</si>
  <si>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</si>
  <si>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</si>
  <si>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</si>
  <si>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</si>
  <si>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</si>
  <si>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</si>
  <si>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</si>
  <si>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</si>
  <si>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</si>
  <si>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</si>
  <si>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</si>
  <si>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</si>
  <si>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</si>
  <si>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</si>
  <si>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</si>
  <si>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</si>
  <si>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</si>
  <si>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</si>
  <si>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</si>
  <si>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</si>
  <si>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</si>
  <si>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</si>
  <si>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</si>
  <si>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</si>
  <si>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</si>
  <si>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</si>
  <si>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</si>
  <si>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岩手県一関市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</si>
  <si>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</si>
  <si>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</si>
  <si>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</si>
  <si>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</si>
  <si>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</si>
  <si>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</si>
  <si>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</si>
  <si>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</si>
  <si>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</si>
  <si>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</si>
  <si>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</si>
  <si>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</si>
  <si>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</si>
  <si>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</si>
  <si>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</si>
  <si>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</si>
  <si>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</si>
  <si>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</si>
  <si>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</si>
  <si>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</si>
  <si>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</si>
  <si>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都市施設等管理特別会計</t>
    <phoneticPr fontId="5"/>
  </si>
  <si>
    <t>市営バス事業特別会計</t>
    <phoneticPr fontId="5"/>
  </si>
  <si>
    <t>物品調達特別会計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</si>
  <si>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</si>
  <si>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</si>
  <si>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</si>
  <si>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</si>
  <si>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</si>
  <si>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</si>
  <si>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</si>
  <si>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</si>
  <si>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</si>
  <si>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</si>
  <si>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</si>
  <si>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</si>
  <si>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</si>
  <si>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</si>
  <si>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</si>
  <si>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後期高齢者医療特別会計</t>
    <phoneticPr fontId="5"/>
  </si>
  <si>
    <t>介護サービス事業特別会計</t>
    <phoneticPr fontId="5"/>
  </si>
  <si>
    <t>一関市水道事業</t>
    <phoneticPr fontId="5"/>
  </si>
  <si>
    <t>法適用企業</t>
    <phoneticPr fontId="5"/>
  </si>
  <si>
    <t>一関市工業用水道事業</t>
    <phoneticPr fontId="5"/>
  </si>
  <si>
    <t>一関市病院事業</t>
    <phoneticPr fontId="5"/>
  </si>
  <si>
    <t>簡易水道事業</t>
    <phoneticPr fontId="5"/>
  </si>
  <si>
    <t>法非適用企業</t>
    <phoneticPr fontId="5"/>
  </si>
  <si>
    <t>下水道事業</t>
    <phoneticPr fontId="5"/>
  </si>
  <si>
    <t>農業集落排水事業</t>
    <phoneticPr fontId="5"/>
  </si>
  <si>
    <t>浄化槽事業</t>
    <phoneticPr fontId="5"/>
  </si>
  <si>
    <t>工業団地整備事業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</si>
  <si>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</si>
  <si>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</si>
  <si>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</si>
  <si>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</si>
  <si>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</si>
  <si>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</si>
  <si>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</si>
  <si>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</si>
  <si>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</si>
  <si>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</si>
  <si>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</si>
  <si>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</si>
  <si>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</si>
  <si>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</si>
  <si>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</si>
  <si>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</si>
  <si>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</si>
  <si>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</si>
  <si>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</si>
  <si>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</si>
  <si>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</si>
  <si>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</si>
  <si>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</si>
  <si>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</si>
  <si>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</si>
  <si>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</si>
  <si>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</si>
  <si>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</si>
  <si>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</si>
  <si>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</si>
  <si>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</si>
  <si>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</si>
  <si>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</si>
  <si>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</si>
  <si>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</si>
  <si>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</si>
  <si>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</si>
  <si>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</si>
  <si>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</si>
  <si>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</si>
  <si>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</si>
  <si>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</si>
  <si>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</si>
  <si>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</si>
  <si>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</si>
  <si>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</si>
  <si>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</si>
  <si>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</si>
  <si>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</si>
  <si>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</si>
  <si>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</si>
  <si>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</si>
  <si>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</si>
  <si>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</si>
  <si>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</si>
  <si>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</si>
  <si>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</si>
  <si>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</si>
  <si>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</si>
  <si>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</si>
  <si>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</si>
  <si>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</si>
  <si>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</si>
  <si>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</si>
  <si>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</si>
  <si>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</si>
  <si>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</si>
  <si>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</si>
  <si>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</si>
  <si>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</si>
  <si>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</si>
  <si>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</si>
  <si>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</si>
  <si>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</si>
  <si>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</si>
  <si>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</si>
  <si>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</si>
  <si>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</si>
  <si>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</si>
  <si>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</si>
  <si>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</si>
  <si>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</si>
  <si>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</si>
  <si>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</si>
  <si>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</si>
  <si>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</si>
  <si>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</si>
  <si>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</si>
  <si>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</si>
  <si>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</si>
  <si>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</si>
  <si>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</si>
  <si>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</si>
  <si>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</si>
  <si>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</si>
  <si>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</si>
  <si>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</si>
  <si>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</si>
  <si>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</si>
  <si>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</si>
  <si>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</si>
  <si>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</si>
  <si>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</si>
  <si>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</si>
  <si>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</si>
  <si>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</si>
  <si>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</si>
  <si>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</si>
  <si>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</si>
  <si>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</si>
  <si>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</si>
  <si>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</si>
  <si>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</si>
  <si>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</si>
  <si>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</si>
  <si>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</si>
  <si>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</si>
  <si>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</si>
  <si>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</si>
  <si>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</si>
  <si>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</si>
  <si>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</si>
  <si>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</si>
  <si>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</si>
  <si>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</si>
  <si>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</si>
  <si>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</si>
  <si>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</si>
  <si>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</si>
  <si>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</si>
  <si>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</si>
  <si>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</si>
  <si>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</si>
  <si>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</si>
  <si>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</si>
  <si>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</si>
  <si>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5.66</t>
  </si>
  <si>
    <t>▲ 4.96</t>
  </si>
  <si>
    <t>一般会計</t>
  </si>
  <si>
    <t>一関市水道事業</t>
  </si>
  <si>
    <t>一関市病院事業</t>
  </si>
  <si>
    <t>一関市工業用水道事業</t>
  </si>
  <si>
    <t>国民健康保険特別会計（事業勘定）</t>
  </si>
  <si>
    <t>工業団地整備事業</t>
  </si>
  <si>
    <t>後期高齢者医療特別会計</t>
  </si>
  <si>
    <t>国民健康保険特別会計（直営診療施設勘定）</t>
  </si>
  <si>
    <t>その他会計（赤字）</t>
  </si>
  <si>
    <t>その他会計（黒字）</t>
  </si>
  <si>
    <t>一関地区広域行政組合</t>
    <rPh sb="0" eb="2">
      <t>イチノセキ</t>
    </rPh>
    <rPh sb="2" eb="4">
      <t>チク</t>
    </rPh>
    <rPh sb="4" eb="6">
      <t>コウイキ</t>
    </rPh>
    <rPh sb="6" eb="8">
      <t>ギョウセイ</t>
    </rPh>
    <rPh sb="8" eb="10">
      <t>クミアイ</t>
    </rPh>
    <phoneticPr fontId="2"/>
  </si>
  <si>
    <t>一関ケーブルネットワーク</t>
    <rPh sb="0" eb="2">
      <t>イチノセキ</t>
    </rPh>
    <phoneticPr fontId="2"/>
  </si>
  <si>
    <t>一関地区土地開発公社</t>
    <rPh sb="0" eb="2">
      <t>イチノセキ</t>
    </rPh>
    <rPh sb="2" eb="4">
      <t>チク</t>
    </rPh>
    <rPh sb="4" eb="6">
      <t>トチ</t>
    </rPh>
    <rPh sb="6" eb="8">
      <t>カイハツ</t>
    </rPh>
    <rPh sb="8" eb="10">
      <t>コウシャ</t>
    </rPh>
    <phoneticPr fontId="2"/>
  </si>
  <si>
    <t>花泉観光開発</t>
    <rPh sb="0" eb="2">
      <t>ハナイズミ</t>
    </rPh>
    <rPh sb="2" eb="4">
      <t>カンコウ</t>
    </rPh>
    <rPh sb="4" eb="6">
      <t>カイハツ</t>
    </rPh>
    <phoneticPr fontId="2"/>
  </si>
  <si>
    <t>室根総合開発</t>
    <rPh sb="0" eb="2">
      <t>ムロネ</t>
    </rPh>
    <rPh sb="2" eb="4">
      <t>ソウゴウ</t>
    </rPh>
    <rPh sb="4" eb="6">
      <t>カイハツ</t>
    </rPh>
    <phoneticPr fontId="2"/>
  </si>
  <si>
    <t>岩手県南技術研究センター</t>
    <rPh sb="0" eb="2">
      <t>イワテ</t>
    </rPh>
    <rPh sb="2" eb="4">
      <t>ケンナン</t>
    </rPh>
    <rPh sb="4" eb="6">
      <t>ギジュツ</t>
    </rPh>
    <rPh sb="6" eb="8">
      <t>ケンキュウ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</si>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</sst>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1">
                  <c:v>50671</c:v>
                </c:pt>
                <c:pt idx="2">
                  <c:v>57996</c:v>
                </c:pt>
                <c:pt idx="3">
                  <c:v>64620</c:v>
                </c:pt>
                <c:pt idx="4">
                  <c:v>64287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1">
                  <c:v>111318</c:v>
                </c:pt>
                <c:pt idx="2">
                  <c:v>119517</c:v>
                </c:pt>
                <c:pt idx="3">
                  <c:v>122086</c:v>
                </c:pt>
                <c:pt idx="4">
                  <c:v>107427</c:v>
                </c:pt>
              </c:numCache>
            </c:numRef>
          </c:val>
          <c:smooth val="0"/>
        </c:ser>
        <c:dLbls>
          <c:showLegendKey val="0"/>
          <c:showVal val="0"/>
          <c:showCatName val="0"/>
          <c:showSerName val="0"/>
          <c:showPercent val="0"/>
          <c:showBubbleSize val="0"/>
        </c:dLbls>
        <c:marker val="1"/>
        <c:smooth val="0"/>
        <c:axId val="317952600"/>
        <c:axId val="360924056"/>
      </c:lineChart>
      <c:catAx>
        <c:axId val="317952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0924056"/>
        <c:crosses val="autoZero"/>
        <c:auto val="1"/>
        <c:lblAlgn val="ctr"/>
        <c:lblOffset val="100"/>
        <c:tickLblSkip val="1"/>
        <c:tickMarkSkip val="1"/>
        <c:noMultiLvlLbl val="0"/>
      </c:catAx>
      <c:valAx>
        <c:axId val="3609240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952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c:v>
                </c:pt>
                <c:pt idx="1">
                  <c:v>7.67</c:v>
                </c:pt>
                <c:pt idx="2">
                  <c:v>5.0599999999999996</c:v>
                </c:pt>
                <c:pt idx="3">
                  <c:v>6.67</c:v>
                </c:pt>
                <c:pt idx="4">
                  <c:v>6.64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15.24</c:v>
                </c:pt>
                <c:pt idx="2">
                  <c:v>12.27</c:v>
                </c:pt>
                <c:pt idx="3">
                  <c:v>5.63</c:v>
                </c:pt>
                <c:pt idx="4">
                  <c:v>4.8099999999999996</c:v>
                </c:pt>
              </c:numCache>
            </c:numRef>
          </c:val>
        </c:ser>
        <c:dLbls>
          <c:showLegendKey val="0"/>
          <c:showVal val="0"/>
          <c:showCatName val="0"/>
          <c:showSerName val="0"/>
          <c:showPercent val="0"/>
          <c:showBubbleSize val="0"/>
        </c:dLbls>
        <c:gapWidth val="250"/>
        <c:overlap val="100"/>
        <c:axId val="360922880"/>
        <c:axId val="360924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#N/A</c:v>
                </c:pt>
                <c:pt idx="1">
                  <c:v>4.3600000000000003</c:v>
                </c:pt>
                <c:pt idx="2">
                  <c:v>-5.66</c:v>
                </c:pt>
                <c:pt idx="3">
                  <c:v>-4.96</c:v>
                </c:pt>
                <c:pt idx="4">
                  <c:v>0.34</c:v>
                </c:pt>
              </c:numCache>
            </c:numRef>
          </c:val>
          <c:smooth val="0"/>
        </c:ser>
        <c:dLbls>
          <c:showLegendKey val="0"/>
          <c:showVal val="0"/>
          <c:showCatName val="0"/>
          <c:showSerName val="0"/>
          <c:showPercent val="0"/>
          <c:showBubbleSize val="0"/>
        </c:dLbls>
        <c:marker val="1"/>
        <c:smooth val="0"/>
        <c:axId val="360922880"/>
        <c:axId val="360924448"/>
      </c:lineChart>
      <c:catAx>
        <c:axId val="36092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0924448"/>
        <c:crosses val="autoZero"/>
        <c:auto val="1"/>
        <c:lblAlgn val="ctr"/>
        <c:lblOffset val="100"/>
        <c:tickLblSkip val="1"/>
        <c:tickMarkSkip val="1"/>
        <c:noMultiLvlLbl val="0"/>
      </c:catAx>
      <c:valAx>
        <c:axId val="360924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922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0</c:v>
                </c:pt>
                <c:pt idx="1">
                  <c:v>0</c:v>
                </c:pt>
                <c:pt idx="2">
                  <c:v>#N/A</c:v>
                </c:pt>
                <c:pt idx="3">
                  <c:v>0.16</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工業団地整備事業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#N/A</c:v>
                </c:pt>
                <c:pt idx="3">
                  <c:v>0.15</c:v>
                </c:pt>
                <c:pt idx="4">
                  <c:v>#N/A</c:v>
                </c:pt>
                <c:pt idx="5">
                  <c:v>0.16</c:v>
                </c:pt>
                <c:pt idx="6">
                  <c:v>#N/A</c:v>
                </c:pt>
                <c:pt idx="7">
                  <c:v>0.16</c:v>
                </c:pt>
                <c:pt idx="8">
                  <c:v>#N/A</c:v>
                </c:pt>
                <c:pt idx="9">
                  <c:v>0.12</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#N/A</c:v>
                </c:pt>
                <c:pt idx="3">
                  <c:v>0.31</c:v>
                </c:pt>
                <c:pt idx="4">
                  <c:v>#N/A</c:v>
                </c:pt>
                <c:pt idx="5">
                  <c:v>0.9</c:v>
                </c:pt>
                <c:pt idx="6">
                  <c:v>#N/A</c:v>
                </c:pt>
                <c:pt idx="7">
                  <c:v>0.17</c:v>
                </c:pt>
                <c:pt idx="8">
                  <c:v>#N/A</c:v>
                </c:pt>
                <c:pt idx="9">
                  <c:v>0.17</c:v>
                </c:pt>
              </c:numCache>
            </c:numRef>
          </c:val>
        </c:ser>
        <c:ser>
          <c:idx val="6"/>
          <c:order val="6"/>
          <c:tx>
            <c:strRef>
              <c:f>データシート!$A$33</c:f>
              <c:strCache>
                <c:ptCount val="1"/>
                <c:pt idx="0">
                  <c:v>一関市工業用水道事業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#N/A</c:v>
                </c:pt>
                <c:pt idx="3">
                  <c:v>0.09</c:v>
                </c:pt>
                <c:pt idx="4">
                  <c:v>#N/A</c:v>
                </c:pt>
                <c:pt idx="5">
                  <c:v>0.13</c:v>
                </c:pt>
                <c:pt idx="6">
                  <c:v>#N/A</c:v>
                </c:pt>
                <c:pt idx="7">
                  <c:v>0.18</c:v>
                </c:pt>
                <c:pt idx="8">
                  <c:v>#N/A</c:v>
                </c:pt>
                <c:pt idx="9">
                  <c:v>0.22</c:v>
                </c:pt>
              </c:numCache>
            </c:numRef>
          </c:val>
        </c:ser>
        <c:ser>
          <c:idx val="7"/>
          <c:order val="7"/>
          <c:tx>
            <c:strRef>
              <c:f>データシート!$A$34</c:f>
              <c:strCache>
                <c:ptCount val="1"/>
                <c:pt idx="0">
                  <c:v>一関市病院事業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c:v>
                </c:pt>
                <c:pt idx="1">
                  <c:v>0</c:v>
                </c:pt>
                <c:pt idx="2">
                  <c:v>#N/A</c:v>
                </c:pt>
                <c:pt idx="3">
                  <c:v>2.74</c:v>
                </c:pt>
                <c:pt idx="4">
                  <c:v>#N/A</c:v>
                </c:pt>
                <c:pt idx="5">
                  <c:v>2.68</c:v>
                </c:pt>
                <c:pt idx="6">
                  <c:v>#N/A</c:v>
                </c:pt>
                <c:pt idx="7">
                  <c:v>2.87</c:v>
                </c:pt>
                <c:pt idx="8">
                  <c:v>#N/A</c:v>
                </c:pt>
                <c:pt idx="9">
                  <c:v>2.81</c:v>
                </c:pt>
              </c:numCache>
            </c:numRef>
          </c:val>
        </c:ser>
        <c:ser>
          <c:idx val="8"/>
          <c:order val="8"/>
          <c:tx>
            <c:strRef>
              <c:f>データシート!$A$35</c:f>
              <c:strCache>
                <c:ptCount val="1"/>
                <c:pt idx="0">
                  <c:v>一関市水道事業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0</c:v>
                </c:pt>
                <c:pt idx="1">
                  <c:v>0</c:v>
                </c:pt>
                <c:pt idx="2">
                  <c:v>#N/A</c:v>
                </c:pt>
                <c:pt idx="3">
                  <c:v>3.31</c:v>
                </c:pt>
                <c:pt idx="4">
                  <c:v>#N/A</c:v>
                </c:pt>
                <c:pt idx="5">
                  <c:v>3.15</c:v>
                </c:pt>
                <c:pt idx="6">
                  <c:v>#N/A</c:v>
                </c:pt>
                <c:pt idx="7">
                  <c:v>2.2799999999999998</c:v>
                </c:pt>
                <c:pt idx="8">
                  <c:v>#N/A</c:v>
                </c:pt>
                <c:pt idx="9">
                  <c:v>4.8899999999999997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c:v>
                </c:pt>
                <c:pt idx="1">
                  <c:v>0</c:v>
                </c:pt>
                <c:pt idx="2">
                  <c:v>#N/A</c:v>
                </c:pt>
                <c:pt idx="3">
                  <c:v>7.64</c:v>
                </c:pt>
                <c:pt idx="4">
                  <c:v>#N/A</c:v>
                </c:pt>
                <c:pt idx="5">
                  <c:v>5.03</c:v>
                </c:pt>
                <c:pt idx="6">
                  <c:v>#N/A</c:v>
                </c:pt>
                <c:pt idx="7">
                  <c:v>6.65</c:v>
                </c:pt>
                <c:pt idx="8">
                  <c:v>#N/A</c:v>
                </c:pt>
                <c:pt idx="9">
                  <c:v>6.62</c:v>
                </c:pt>
              </c:numCache>
            </c:numRef>
          </c:val>
        </c:ser>
        <c:dLbls>
          <c:showLegendKey val="0"/>
          <c:showVal val="0"/>
          <c:showCatName val="0"/>
          <c:showSerName val="0"/>
          <c:showPercent val="0"/>
          <c:showBubbleSize val="0"/>
        </c:dLbls>
        <c:gapWidth val="150"/>
        <c:overlap val="100"/>
        <c:axId val="360921312"/>
        <c:axId val="360923272"/>
      </c:barChart>
      <c:catAx>
        <c:axId val="36092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923272"/>
        <c:crosses val="autoZero"/>
        <c:auto val="1"/>
        <c:lblAlgn val="ctr"/>
        <c:lblOffset val="100"/>
        <c:tickLblSkip val="1"/>
        <c:tickMarkSkip val="1"/>
        <c:noMultiLvlLbl val="0"/>
      </c:catAx>
      <c:valAx>
        <c:axId val="360923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92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0</c:v>
                </c:pt>
                <c:pt idx="5">
                  <c:v>7492</c:v>
                </c:pt>
                <c:pt idx="8">
                  <c:v>7739</c:v>
                </c:pt>
                <c:pt idx="11">
                  <c:v>7808</c:v>
                </c:pt>
                <c:pt idx="14">
                  <c:v>7907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1030</c:v>
                </c:pt>
                <c:pt idx="6">
                  <c:v>1342</c:v>
                </c:pt>
                <c:pt idx="9">
                  <c:v>583</c:v>
                </c:pt>
                <c:pt idx="12">
                  <c:v>665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591</c:v>
                </c:pt>
                <c:pt idx="6">
                  <c:v>495</c:v>
                </c:pt>
                <c:pt idx="9">
                  <c:v>465</c:v>
                </c:pt>
                <c:pt idx="12">
                  <c:v>215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2153</c:v>
                </c:pt>
                <c:pt idx="6">
                  <c:v>2178</c:v>
                </c:pt>
                <c:pt idx="9">
                  <c:v>2317</c:v>
                </c:pt>
                <c:pt idx="12">
                  <c:v>2437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0</c:v>
                </c:pt>
                <c:pt idx="3">
                  <c:v>9035</c:v>
                </c:pt>
                <c:pt idx="6">
                  <c:v>8884</c:v>
                </c:pt>
                <c:pt idx="9">
                  <c:v>9176</c:v>
                </c:pt>
                <c:pt idx="12">
                  <c:v>8890</c:v>
                </c:pt>
              </c:numCache>
            </c:numRef>
          </c:val>
        </c:ser>
        <c:dLbls>
          <c:showLegendKey val="0"/>
          <c:showVal val="0"/>
          <c:showCatName val="0"/>
          <c:showSerName val="0"/>
          <c:showPercent val="0"/>
          <c:showBubbleSize val="0"/>
        </c:dLbls>
        <c:gapWidth val="100"/>
        <c:overlap val="100"/>
        <c:axId val="360924840"/>
        <c:axId val="360917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#N/A</c:v>
                </c:pt>
                <c:pt idx="2">
                  <c:v>#N/A</c:v>
                </c:pt>
                <c:pt idx="3">
                  <c:v>#N/A</c:v>
                </c:pt>
                <c:pt idx="4">
                  <c:v>5317</c:v>
                </c:pt>
                <c:pt idx="5">
                  <c:v>#N/A</c:v>
                </c:pt>
                <c:pt idx="6">
                  <c:v>#N/A</c:v>
                </c:pt>
                <c:pt idx="7">
                  <c:v>5160</c:v>
                </c:pt>
                <c:pt idx="8">
                  <c:v>#N/A</c:v>
                </c:pt>
                <c:pt idx="9">
                  <c:v>#N/A</c:v>
                </c:pt>
                <c:pt idx="10">
                  <c:v>4733</c:v>
                </c:pt>
                <c:pt idx="11">
                  <c:v>#N/A</c:v>
                </c:pt>
                <c:pt idx="12">
                  <c:v>#N/A</c:v>
                </c:pt>
                <c:pt idx="13">
                  <c:v>4300</c:v>
                </c:pt>
                <c:pt idx="14">
                  <c:v>#N/A</c:v>
                </c:pt>
              </c:numCache>
            </c:numRef>
          </c:val>
          <c:smooth val="0"/>
        </c:ser>
        <c:dLbls>
          <c:showLegendKey val="0"/>
          <c:showVal val="0"/>
          <c:showCatName val="0"/>
          <c:showSerName val="0"/>
          <c:showPercent val="0"/>
          <c:showBubbleSize val="0"/>
        </c:dLbls>
        <c:marker val="1"/>
        <c:smooth val="0"/>
        <c:axId val="360924840"/>
        <c:axId val="360917392"/>
      </c:lineChart>
      <c:catAx>
        <c:axId val="36092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917392"/>
        <c:crosses val="autoZero"/>
        <c:auto val="1"/>
        <c:lblAlgn val="ctr"/>
        <c:lblOffset val="100"/>
        <c:tickLblSkip val="1"/>
        <c:tickMarkSkip val="1"/>
        <c:noMultiLvlLbl val="0"/>
      </c:catAx>
      <c:valAx>
        <c:axId val="36091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924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0</c:v>
                </c:pt>
                <c:pt idx="5">
                  <c:v>72334</c:v>
                </c:pt>
                <c:pt idx="8">
                  <c:v>73422</c:v>
                </c:pt>
                <c:pt idx="11">
                  <c:v>76291</c:v>
                </c:pt>
                <c:pt idx="14">
                  <c:v>80710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1872</c:v>
                </c:pt>
                <c:pt idx="8">
                  <c:v>1639</c:v>
                </c:pt>
                <c:pt idx="11">
                  <c:v>1441</c:v>
                </c:pt>
                <c:pt idx="14">
                  <c:v>1233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0</c:v>
                </c:pt>
                <c:pt idx="5">
                  <c:v>12353</c:v>
                </c:pt>
                <c:pt idx="8">
                  <c:v>14041</c:v>
                </c:pt>
                <c:pt idx="11">
                  <c:v>14449</c:v>
                </c:pt>
                <c:pt idx="14">
                  <c:v>17113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84</c:v>
                </c:pt>
                <c:pt idx="6">
                  <c:v>90</c:v>
                </c:pt>
                <c:pt idx="9">
                  <c:v>99</c:v>
                </c:pt>
                <c:pt idx="12">
                  <c:v>108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0</c:v>
                </c:pt>
                <c:pt idx="3">
                  <c:v>14769</c:v>
                </c:pt>
                <c:pt idx="6">
                  <c:v>14469</c:v>
                </c:pt>
                <c:pt idx="9">
                  <c:v>13648</c:v>
                </c:pt>
                <c:pt idx="12">
                  <c:v>12390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1657</c:v>
                </c:pt>
                <c:pt idx="6">
                  <c:v>1217</c:v>
                </c:pt>
                <c:pt idx="9">
                  <c:v>766</c:v>
                </c:pt>
                <c:pt idx="12">
                  <c:v>560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35009</c:v>
                </c:pt>
                <c:pt idx="6">
                  <c:v>34069</c:v>
                </c:pt>
                <c:pt idx="9">
                  <c:v>34037</c:v>
                </c:pt>
                <c:pt idx="12">
                  <c:v>34027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4776</c:v>
                </c:pt>
                <c:pt idx="6">
                  <c:v>3772</c:v>
                </c:pt>
                <c:pt idx="9">
                  <c:v>3393</c:v>
                </c:pt>
                <c:pt idx="12">
                  <c:v>2894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0</c:v>
                </c:pt>
                <c:pt idx="3">
                  <c:v>78735</c:v>
                </c:pt>
                <c:pt idx="6">
                  <c:v>80563</c:v>
                </c:pt>
                <c:pt idx="9">
                  <c:v>83657</c:v>
                </c:pt>
                <c:pt idx="12">
                  <c:v>86004</c:v>
                </c:pt>
              </c:numCache>
            </c:numRef>
          </c:val>
        </c:ser>
        <c:dLbls>
          <c:showLegendKey val="0"/>
          <c:showVal val="0"/>
          <c:showCatName val="0"/>
          <c:showSerName val="0"/>
          <c:showPercent val="0"/>
          <c:showBubbleSize val="0"/>
        </c:dLbls>
        <c:gapWidth val="100"/>
        <c:overlap val="100"/>
        <c:axId val="360918960"/>
        <c:axId val="360919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#N/A</c:v>
                </c:pt>
                <c:pt idx="2">
                  <c:v>#N/A</c:v>
                </c:pt>
                <c:pt idx="3">
                  <c:v>#N/A</c:v>
                </c:pt>
                <c:pt idx="4">
                  <c:v>48471</c:v>
                </c:pt>
                <c:pt idx="5">
                  <c:v>#N/A</c:v>
                </c:pt>
                <c:pt idx="6">
                  <c:v>#N/A</c:v>
                </c:pt>
                <c:pt idx="7">
                  <c:v>45079</c:v>
                </c:pt>
                <c:pt idx="8">
                  <c:v>#N/A</c:v>
                </c:pt>
                <c:pt idx="9">
                  <c:v>#N/A</c:v>
                </c:pt>
                <c:pt idx="10">
                  <c:v>43420</c:v>
                </c:pt>
                <c:pt idx="11">
                  <c:v>#N/A</c:v>
                </c:pt>
                <c:pt idx="12">
                  <c:v>#N/A</c:v>
                </c:pt>
                <c:pt idx="13">
                  <c:v>36927</c:v>
                </c:pt>
                <c:pt idx="14">
                  <c:v>#N/A</c:v>
                </c:pt>
              </c:numCache>
            </c:numRef>
          </c:val>
          <c:smooth val="0"/>
        </c:ser>
        <c:dLbls>
          <c:showLegendKey val="0"/>
          <c:showVal val="0"/>
          <c:showCatName val="0"/>
          <c:showSerName val="0"/>
          <c:showPercent val="0"/>
          <c:showBubbleSize val="0"/>
        </c:dLbls>
        <c:marker val="1"/>
        <c:smooth val="0"/>
        <c:axId val="360918960"/>
        <c:axId val="360919352"/>
      </c:lineChart>
      <c:catAx>
        <c:axId val="36091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60919352"/>
        <c:crosses val="autoZero"/>
        <c:auto val="1"/>
        <c:lblAlgn val="ctr"/>
        <c:lblOffset val="100"/>
        <c:tickLblSkip val="1"/>
        <c:tickMarkSkip val="1"/>
        <c:noMultiLvlLbl val="0"/>
      </c:catAx>
      <c:valAx>
        <c:axId val="360919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091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岩手県一関市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124,344
123,555
1,256.42
76,612,996
73,425,828
2,745,541
41,342,752
86,006,756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日及び平成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日合併により、財政基盤の強化が図られたところであるが、景気の低迷や、人口減少（前年比</a:t>
          </a:r>
          <a:r>
            <a:rPr lang="en-US" altLang="ja-JP" sz="1100">
              <a:solidFill>
                <a:sysClr val="windowText" lastClr="000000"/>
              </a:solidFill>
              <a:effectLst/>
              <a:latin typeface="+mn-lt"/>
              <a:ea typeface="+mn-ea"/>
              <a:cs typeface="+mn-cs"/>
            </a:rPr>
            <a:t>1,590</a:t>
          </a:r>
          <a:r>
            <a:rPr lang="ja-JP" altLang="ja-JP" sz="1100">
              <a:solidFill>
                <a:sysClr val="windowText" lastClr="000000"/>
              </a:solidFill>
              <a:effectLst/>
              <a:latin typeface="+mn-lt"/>
              <a:ea typeface="+mn-ea"/>
              <a:cs typeface="+mn-cs"/>
            </a:rPr>
            <a:t>人減　△</a:t>
          </a:r>
          <a:r>
            <a:rPr lang="en-US" altLang="ja-JP" sz="1100">
              <a:solidFill>
                <a:sysClr val="windowText" lastClr="000000"/>
              </a:solidFill>
              <a:effectLst/>
              <a:latin typeface="+mn-lt"/>
              <a:ea typeface="+mn-ea"/>
              <a:cs typeface="+mn-cs"/>
            </a:rPr>
            <a:t>1.26</a:t>
          </a:r>
          <a:r>
            <a:rPr lang="ja-JP" altLang="ja-JP" sz="1100">
              <a:solidFill>
                <a:sysClr val="windowText" lastClr="000000"/>
              </a:solidFill>
              <a:effectLst/>
              <a:latin typeface="+mn-lt"/>
              <a:ea typeface="+mn-ea"/>
              <a:cs typeface="+mn-cs"/>
            </a:rPr>
            <a:t>％）、高齢化の進行（高齢化率</a:t>
          </a:r>
          <a:r>
            <a:rPr lang="en-US" altLang="ja-JP" sz="1100">
              <a:solidFill>
                <a:sysClr val="windowText" lastClr="000000"/>
              </a:solidFill>
              <a:effectLst/>
              <a:latin typeface="+mn-lt"/>
              <a:ea typeface="+mn-ea"/>
              <a:cs typeface="+mn-cs"/>
            </a:rPr>
            <a:t>32.02</a:t>
          </a:r>
          <a:r>
            <a:rPr lang="ja-JP" altLang="ja-JP" sz="1100">
              <a:solidFill>
                <a:sysClr val="windowText" lastClr="000000"/>
              </a:solidFill>
              <a:effectLst/>
              <a:latin typeface="+mn-lt"/>
              <a:ea typeface="+mn-ea"/>
              <a:cs typeface="+mn-cs"/>
            </a:rPr>
            <a:t>％）により財政基盤が脆弱化してきているため、行政の効率化に努め、</a:t>
          </a:r>
          <a:r>
            <a:rPr lang="ja-JP" altLang="ja-JP" sz="1100">
              <a:solidFill>
                <a:schemeClr val="dk1"/>
              </a:solidFill>
              <a:effectLst/>
              <a:latin typeface="+mn-lt"/>
              <a:ea typeface="+mn-ea"/>
              <a:cs typeface="+mn-cs"/>
            </a:rPr>
            <a:t>財政の健全化を図る。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43</xdr:row>
      <xdr:rowOff>164193</xdr:rowOff>
    </xdr:to>
    <xdr:cxnSp macro="">
      <xdr:nvCxnSpPr>
        <xdr:cNvPr id="64" name="直線コネクタ 63"/>
        <xdr:cNvCxnSpPr/>
      </xdr:nvCxnSpPr>
      <xdr:spPr>
        <a:xfrm flipV="1">
          <a:off x="4953000" y="6123214"/>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136270</xdr:rowOff>
    </xdr:from>
    <xdr:ext cx="762000" cy="259045"/>
    <xdr:sp macro="" textlink="">
      <xdr:nvSpPr>
        <xdr:cNvPr id="65" name="財政力最小値テキスト"/>
        <xdr:cNvSpPr txBox="1"/>
      </xdr:nvSpPr>
      <xdr:spPr>
        <a:xfrm>
          <a:off x="5041900" y="75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43</xdr:row>
      <xdr:rowOff>164193</xdr:rowOff>
    </xdr:from>
    <xdr:to>
      <xdr:col>7</xdr:col>
      <xdr:colOff>241300</xdr:colOff>
      <xdr:row>43</xdr:row>
      <xdr:rowOff>164193</xdr:rowOff>
    </xdr:to>
    <xdr:cxnSp macro="">
      <xdr:nvCxnSpPr>
        <xdr:cNvPr id="66" name="直線コネクタ 65"/>
        <xdr:cNvCxnSpPr/>
      </xdr:nvCxnSpPr>
      <xdr:spPr>
        <a:xfrm>
          <a:off x="4864100" y="75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7"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8" name="直線コネクタ 67"/>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69" name="直線コネクタ 68"/>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75492</xdr:rowOff>
    </xdr:from>
    <xdr:ext cx="762000" cy="259045"/>
    <xdr:sp macro="" textlink="">
      <xdr:nvSpPr>
        <xdr:cNvPr id="70" name="財政力平均値テキスト"/>
        <xdr:cNvSpPr txBox="1"/>
      </xdr:nvSpPr>
      <xdr:spPr>
        <a:xfrm>
          <a:off x="5041900" y="6762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58965</xdr:rowOff>
    </xdr:from>
    <xdr:to>
      <xdr:col>7</xdr:col>
      <xdr:colOff>203200</xdr:colOff>
      <xdr:row>40</xdr:row>
      <xdr:rowOff>160565</xdr:rowOff>
    </xdr:to>
    <xdr:sp macro="" textlink="">
      <xdr:nvSpPr>
        <xdr:cNvPr id="71" name="フローチャート : 判断 70"/>
        <xdr:cNvSpPr/>
      </xdr:nvSpPr>
      <xdr:spPr>
        <a:xfrm>
          <a:off x="4902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44450</xdr:rowOff>
    </xdr:to>
    <xdr:cxnSp macro="">
      <xdr:nvCxnSpPr>
        <xdr:cNvPr id="72" name="直線コネクタ 71"/>
        <xdr:cNvCxnSpPr/>
      </xdr:nvCxnSpPr>
      <xdr:spPr>
        <a:xfrm flipV="1">
          <a:off x="3225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58965</xdr:rowOff>
    </xdr:from>
    <xdr:to>
      <xdr:col>6</xdr:col>
      <xdr:colOff>50800</xdr:colOff>
      <xdr:row>40</xdr:row>
      <xdr:rowOff>160565</xdr:rowOff>
    </xdr:to>
    <xdr:sp macro="" textlink="">
      <xdr:nvSpPr>
        <xdr:cNvPr id="73" name="フローチャート : 判断 72"/>
        <xdr:cNvSpPr/>
      </xdr:nvSpPr>
      <xdr:spPr>
        <a:xfrm>
          <a:off x="4064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170742</xdr:rowOff>
    </xdr:from>
    <xdr:ext cx="736600" cy="259045"/>
    <xdr:sp macro="" textlink="">
      <xdr:nvSpPr>
        <xdr:cNvPr id="74" name="テキスト ボックス 73"/>
        <xdr:cNvSpPr txBox="1"/>
      </xdr:nvSpPr>
      <xdr:spPr>
        <a:xfrm>
          <a:off x="3733800" y="6685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6" name="フローチャート :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7" name="テキスト ボックス 76"/>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3</xdr:col>
      <xdr:colOff>228600</xdr:colOff>
      <xdr:row>40</xdr:row>
      <xdr:rowOff>41728</xdr:rowOff>
    </xdr:from>
    <xdr:to>
      <xdr:col>3</xdr:col>
      <xdr:colOff>330200</xdr:colOff>
      <xdr:row>40</xdr:row>
      <xdr:rowOff>143328</xdr:rowOff>
    </xdr:to>
    <xdr:sp macro="" textlink="">
      <xdr:nvSpPr>
        <xdr:cNvPr id="78" name="フローチャート : 判断 77"/>
        <xdr:cNvSpPr/>
      </xdr:nvSpPr>
      <xdr:spPr>
        <a:xfrm>
          <a:off x="2286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153505</xdr:rowOff>
    </xdr:from>
    <xdr:ext cx="762000" cy="259045"/>
    <xdr:sp macro="" textlink="">
      <xdr:nvSpPr>
        <xdr:cNvPr id="79" name="テキスト ボックス 78"/>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5" name="円/楕円 84"/>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6"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87" name="円/楕円 86"/>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88" name="テキスト ボックス 87"/>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89" name="円/楕円 88"/>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0" name="テキスト ボックス 89"/>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1" name="円/楕円 90"/>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2" name="テキスト ボックス 91"/>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a:solidFill>
                <a:schemeClr val="dk1"/>
              </a:solidFill>
              <a:effectLst/>
              <a:latin typeface="+mn-lt"/>
              <a:ea typeface="+mn-ea"/>
              <a:cs typeface="+mn-cs"/>
            </a:rPr>
            <a:t>歳入に係る</a:t>
          </a:r>
          <a:r>
            <a:rPr lang="ja-JP" altLang="ja-JP" sz="1100">
              <a:solidFill>
                <a:schemeClr val="dk1"/>
              </a:solidFill>
              <a:effectLst/>
              <a:latin typeface="+mn-lt"/>
              <a:ea typeface="+mn-ea"/>
              <a:cs typeface="+mn-cs"/>
            </a:rPr>
            <a:t>経常一般財源が</a:t>
          </a:r>
          <a:r>
            <a:rPr lang="en-US" altLang="ja-JP" sz="1100">
              <a:solidFill>
                <a:schemeClr val="dk1"/>
              </a:solidFill>
              <a:effectLst/>
              <a:latin typeface="+mn-lt"/>
              <a:ea typeface="+mn-ea"/>
              <a:cs typeface="+mn-cs"/>
            </a:rPr>
            <a:t>66,166</a:t>
          </a:r>
          <a:r>
            <a:rPr lang="ja-JP" altLang="ja-JP" sz="1100">
              <a:solidFill>
                <a:schemeClr val="dk1"/>
              </a:solidFill>
              <a:effectLst/>
              <a:latin typeface="+mn-lt"/>
              <a:ea typeface="+mn-ea"/>
              <a:cs typeface="+mn-cs"/>
            </a:rPr>
            <a:t>千円の減とな</a:t>
          </a:r>
          <a:r>
            <a:rPr lang="ja-JP" altLang="en-US" sz="1100">
              <a:solidFill>
                <a:schemeClr val="dk1"/>
              </a:solidFill>
              <a:effectLst/>
              <a:latin typeface="+mn-lt"/>
              <a:ea typeface="+mn-ea"/>
              <a:cs typeface="+mn-cs"/>
            </a:rPr>
            <a:t>り、また歳出に係る経常一般財源充当額が</a:t>
          </a:r>
          <a:r>
            <a:rPr lang="en-US" altLang="ja-JP" sz="1100">
              <a:solidFill>
                <a:schemeClr val="dk1"/>
              </a:solidFill>
              <a:effectLst/>
              <a:latin typeface="+mn-lt"/>
              <a:ea typeface="+mn-ea"/>
              <a:cs typeface="+mn-cs"/>
            </a:rPr>
            <a:t>410,759</a:t>
          </a:r>
          <a:r>
            <a:rPr lang="ja-JP" altLang="en-US" sz="1100">
              <a:solidFill>
                <a:schemeClr val="dk1"/>
              </a:solidFill>
              <a:effectLst/>
              <a:latin typeface="+mn-lt"/>
              <a:ea typeface="+mn-ea"/>
              <a:cs typeface="+mn-cs"/>
            </a:rPr>
            <a:t>千円の増とな</a:t>
          </a:r>
          <a:r>
            <a:rPr lang="ja-JP" altLang="ja-JP" sz="1100">
              <a:solidFill>
                <a:schemeClr val="dk1"/>
              </a:solidFill>
              <a:effectLst/>
              <a:latin typeface="+mn-lt"/>
              <a:ea typeface="+mn-ea"/>
              <a:cs typeface="+mn-cs"/>
            </a:rPr>
            <a:t>ったことから、経常収支比率は、対前年比</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ポイント増となった</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rtl="0" fontAlgn="base"/>
          <a:r>
            <a:rPr lang="ja-JP" altLang="en-US" sz="1100">
              <a:solidFill>
                <a:schemeClr val="dk1"/>
              </a:solidFill>
              <a:effectLst/>
              <a:latin typeface="+mn-lt"/>
              <a:ea typeface="+mn-ea"/>
              <a:cs typeface="+mn-cs"/>
            </a:rPr>
            <a:t>今後は、</a:t>
          </a:r>
          <a:r>
            <a:rPr lang="ja-JP" altLang="ja-JP" sz="1100">
              <a:solidFill>
                <a:schemeClr val="dk1"/>
              </a:solidFill>
              <a:effectLst/>
              <a:latin typeface="+mn-lt"/>
              <a:ea typeface="+mn-ea"/>
              <a:cs typeface="+mn-cs"/>
            </a:rPr>
            <a:t>人件費の削減や内部管理経費の削減等、行財政改革の取組を</a:t>
          </a:r>
          <a:r>
            <a:rPr lang="ja-JP" altLang="en-US" sz="1100">
              <a:solidFill>
                <a:schemeClr val="dk1"/>
              </a:solidFill>
              <a:effectLst/>
              <a:latin typeface="+mn-lt"/>
              <a:ea typeface="+mn-ea"/>
              <a:cs typeface="+mn-cs"/>
            </a:rPr>
            <a:t>一層推進し</a:t>
          </a:r>
          <a:r>
            <a:rPr lang="ja-JP" altLang="ja-JP" sz="1100">
              <a:solidFill>
                <a:schemeClr val="dk1"/>
              </a:solidFill>
              <a:effectLst/>
              <a:latin typeface="+mn-lt"/>
              <a:ea typeface="+mn-ea"/>
              <a:cs typeface="+mn-cs"/>
            </a:rPr>
            <a:t>、義務的経費の削減に努め</a:t>
          </a:r>
          <a:r>
            <a:rPr lang="ja-JP" altLang="en-US" sz="1100">
              <a:solidFill>
                <a:schemeClr val="dk1"/>
              </a:solidFill>
              <a:effectLst/>
              <a:latin typeface="+mn-lt"/>
              <a:ea typeface="+mn-ea"/>
              <a:cs typeface="+mn-cs"/>
            </a:rPr>
            <a:t>る必要がある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9" name="直線コネクタ 108"/>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0" name="テキスト ボックス 109"/>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1" name="直線コネクタ 110"/>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2" name="テキスト ボックス 111"/>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3" name="直線コネクタ 112"/>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4" name="テキスト ボックス 113"/>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5" name="直線コネクタ 114"/>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6" name="テキスト ボックス 115"/>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7" name="直線コネクタ 116"/>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8" name="テキスト ボックス 117"/>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9" name="直線コネクタ 118"/>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0" name="テキスト ボックス 119"/>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10704</xdr:rowOff>
    </xdr:from>
    <xdr:to>
      <xdr:col>7</xdr:col>
      <xdr:colOff>152400</xdr:colOff>
      <xdr:row>66</xdr:row>
      <xdr:rowOff>106680</xdr:rowOff>
    </xdr:to>
    <xdr:cxnSp macro="">
      <xdr:nvCxnSpPr>
        <xdr:cNvPr id="124" name="直線コネクタ 123"/>
        <xdr:cNvCxnSpPr/>
      </xdr:nvCxnSpPr>
      <xdr:spPr>
        <a:xfrm flipV="1">
          <a:off x="4953000" y="10126254"/>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5"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6" name="直線コネクタ 125"/>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97081</xdr:rowOff>
    </xdr:from>
    <xdr:ext cx="762000" cy="259045"/>
    <xdr:sp macro="" textlink="">
      <xdr:nvSpPr>
        <xdr:cNvPr id="127" name="財政構造の弾力性最大値テキスト"/>
        <xdr:cNvSpPr txBox="1"/>
      </xdr:nvSpPr>
      <xdr:spPr>
        <a:xfrm>
          <a:off x="5041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7</xdr:col>
      <xdr:colOff>63500</xdr:colOff>
      <xdr:row>59</xdr:row>
      <xdr:rowOff>10704</xdr:rowOff>
    </xdr:from>
    <xdr:to>
      <xdr:col>7</xdr:col>
      <xdr:colOff>241300</xdr:colOff>
      <xdr:row>59</xdr:row>
      <xdr:rowOff>10704</xdr:rowOff>
    </xdr:to>
    <xdr:cxnSp macro="">
      <xdr:nvCxnSpPr>
        <xdr:cNvPr id="128" name="直線コネクタ 127"/>
        <xdr:cNvCxnSpPr/>
      </xdr:nvCxnSpPr>
      <xdr:spPr>
        <a:xfrm>
          <a:off x="4864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29935</xdr:rowOff>
    </xdr:from>
    <xdr:to>
      <xdr:col>7</xdr:col>
      <xdr:colOff>152400</xdr:colOff>
      <xdr:row>65</xdr:row>
      <xdr:rowOff>119562</xdr:rowOff>
    </xdr:to>
    <xdr:cxnSp macro="">
      <xdr:nvCxnSpPr>
        <xdr:cNvPr id="129" name="直線コネクタ 128"/>
        <xdr:cNvCxnSpPr/>
      </xdr:nvCxnSpPr>
      <xdr:spPr>
        <a:xfrm>
          <a:off x="4114800" y="11174185"/>
          <a:ext cx="8382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8544</xdr:rowOff>
    </xdr:from>
    <xdr:ext cx="762000" cy="259045"/>
    <xdr:sp macro="" textlink="">
      <xdr:nvSpPr>
        <xdr:cNvPr id="130" name="財政構造の弾力性平均値テキスト"/>
        <xdr:cNvSpPr txBox="1"/>
      </xdr:nvSpPr>
      <xdr:spPr>
        <a:xfrm>
          <a:off x="5041900" y="10809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163467</xdr:rowOff>
    </xdr:from>
    <xdr:to>
      <xdr:col>7</xdr:col>
      <xdr:colOff>203200</xdr:colOff>
      <xdr:row>64</xdr:row>
      <xdr:rowOff>93617</xdr:rowOff>
    </xdr:to>
    <xdr:sp macro="" textlink="">
      <xdr:nvSpPr>
        <xdr:cNvPr id="131" name="フローチャート : 判断 130"/>
        <xdr:cNvSpPr/>
      </xdr:nvSpPr>
      <xdr:spPr>
        <a:xfrm>
          <a:off x="4902200" y="1096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139337</xdr:rowOff>
    </xdr:from>
    <xdr:to>
      <xdr:col>6</xdr:col>
      <xdr:colOff>0</xdr:colOff>
      <xdr:row>65</xdr:row>
      <xdr:rowOff>29935</xdr:rowOff>
    </xdr:to>
    <xdr:cxnSp macro="">
      <xdr:nvCxnSpPr>
        <xdr:cNvPr id="132" name="直線コネクタ 131"/>
        <xdr:cNvCxnSpPr/>
      </xdr:nvCxnSpPr>
      <xdr:spPr>
        <a:xfrm>
          <a:off x="3225800" y="11112137"/>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12700</xdr:rowOff>
    </xdr:from>
    <xdr:to>
      <xdr:col>6</xdr:col>
      <xdr:colOff>50800</xdr:colOff>
      <xdr:row>64</xdr:row>
      <xdr:rowOff>114300</xdr:rowOff>
    </xdr:to>
    <xdr:sp macro="" textlink="">
      <xdr:nvSpPr>
        <xdr:cNvPr id="133" name="フローチャート : 判断 132"/>
        <xdr:cNvSpPr/>
      </xdr:nvSpPr>
      <xdr:spPr>
        <a:xfrm>
          <a:off x="4064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124477</xdr:rowOff>
    </xdr:from>
    <xdr:ext cx="736600" cy="259045"/>
    <xdr:sp macro="" textlink="">
      <xdr:nvSpPr>
        <xdr:cNvPr id="134" name="テキスト ボックス 133"/>
        <xdr:cNvSpPr txBox="1"/>
      </xdr:nvSpPr>
      <xdr:spPr>
        <a:xfrm>
          <a:off x="3733800" y="1075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118654</xdr:rowOff>
    </xdr:from>
    <xdr:to>
      <xdr:col>4</xdr:col>
      <xdr:colOff>482600</xdr:colOff>
      <xdr:row>64</xdr:row>
      <xdr:rowOff>139337</xdr:rowOff>
    </xdr:to>
    <xdr:cxnSp macro="">
      <xdr:nvCxnSpPr>
        <xdr:cNvPr id="135" name="直線コネクタ 134"/>
        <xdr:cNvCxnSpPr/>
      </xdr:nvCxnSpPr>
      <xdr:spPr>
        <a:xfrm>
          <a:off x="2336800" y="1109145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40277</xdr:rowOff>
    </xdr:from>
    <xdr:to>
      <xdr:col>4</xdr:col>
      <xdr:colOff>533400</xdr:colOff>
      <xdr:row>64</xdr:row>
      <xdr:rowOff>141877</xdr:rowOff>
    </xdr:to>
    <xdr:sp macro="" textlink="">
      <xdr:nvSpPr>
        <xdr:cNvPr id="136" name="フローチャート : 判断 135"/>
        <xdr:cNvSpPr/>
      </xdr:nvSpPr>
      <xdr:spPr>
        <a:xfrm>
          <a:off x="3175000" y="110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152054</xdr:rowOff>
    </xdr:from>
    <xdr:ext cx="762000" cy="259045"/>
    <xdr:sp macro="" textlink="">
      <xdr:nvSpPr>
        <xdr:cNvPr id="137" name="テキスト ボックス 136"/>
        <xdr:cNvSpPr txBox="1"/>
      </xdr:nvSpPr>
      <xdr:spPr>
        <a:xfrm>
          <a:off x="2844800" y="107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3</xdr:col>
      <xdr:colOff>228600</xdr:colOff>
      <xdr:row>63</xdr:row>
      <xdr:rowOff>115207</xdr:rowOff>
    </xdr:from>
    <xdr:to>
      <xdr:col>3</xdr:col>
      <xdr:colOff>330200</xdr:colOff>
      <xdr:row>64</xdr:row>
      <xdr:rowOff>45357</xdr:rowOff>
    </xdr:to>
    <xdr:sp macro="" textlink="">
      <xdr:nvSpPr>
        <xdr:cNvPr id="138" name="フローチャート : 判断 137"/>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39" name="テキスト ボックス 138"/>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68762</xdr:rowOff>
    </xdr:from>
    <xdr:to>
      <xdr:col>7</xdr:col>
      <xdr:colOff>203200</xdr:colOff>
      <xdr:row>65</xdr:row>
      <xdr:rowOff>170362</xdr:rowOff>
    </xdr:to>
    <xdr:sp macro="" textlink="">
      <xdr:nvSpPr>
        <xdr:cNvPr id="145" name="円/楕円 144"/>
        <xdr:cNvSpPr/>
      </xdr:nvSpPr>
      <xdr:spPr>
        <a:xfrm>
          <a:off x="49022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40839</xdr:rowOff>
    </xdr:from>
    <xdr:ext cx="762000" cy="259045"/>
    <xdr:sp macro="" textlink="">
      <xdr:nvSpPr>
        <xdr:cNvPr id="146" name="財政構造の弾力性該当値テキスト"/>
        <xdr:cNvSpPr txBox="1"/>
      </xdr:nvSpPr>
      <xdr:spPr>
        <a:xfrm>
          <a:off x="5041900" y="111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150585</xdr:rowOff>
    </xdr:from>
    <xdr:to>
      <xdr:col>6</xdr:col>
      <xdr:colOff>50800</xdr:colOff>
      <xdr:row>65</xdr:row>
      <xdr:rowOff>80735</xdr:rowOff>
    </xdr:to>
    <xdr:sp macro="" textlink="">
      <xdr:nvSpPr>
        <xdr:cNvPr id="147" name="円/楕円 146"/>
        <xdr:cNvSpPr/>
      </xdr:nvSpPr>
      <xdr:spPr>
        <a:xfrm>
          <a:off x="4064000" y="111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65512</xdr:rowOff>
    </xdr:from>
    <xdr:ext cx="736600" cy="259045"/>
    <xdr:sp macro="" textlink="">
      <xdr:nvSpPr>
        <xdr:cNvPr id="148" name="テキスト ボックス 147"/>
        <xdr:cNvSpPr txBox="1"/>
      </xdr:nvSpPr>
      <xdr:spPr>
        <a:xfrm>
          <a:off x="3733800" y="1120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88537</xdr:rowOff>
    </xdr:from>
    <xdr:to>
      <xdr:col>4</xdr:col>
      <xdr:colOff>533400</xdr:colOff>
      <xdr:row>65</xdr:row>
      <xdr:rowOff>18687</xdr:rowOff>
    </xdr:to>
    <xdr:sp macro="" textlink="">
      <xdr:nvSpPr>
        <xdr:cNvPr id="149" name="円/楕円 148"/>
        <xdr:cNvSpPr/>
      </xdr:nvSpPr>
      <xdr:spPr>
        <a:xfrm>
          <a:off x="3175000" y="110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3464</xdr:rowOff>
    </xdr:from>
    <xdr:ext cx="762000" cy="259045"/>
    <xdr:sp macro="" textlink="">
      <xdr:nvSpPr>
        <xdr:cNvPr id="150" name="テキスト ボックス 149"/>
        <xdr:cNvSpPr txBox="1"/>
      </xdr:nvSpPr>
      <xdr:spPr>
        <a:xfrm>
          <a:off x="2844800" y="1114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67854</xdr:rowOff>
    </xdr:from>
    <xdr:to>
      <xdr:col>3</xdr:col>
      <xdr:colOff>330200</xdr:colOff>
      <xdr:row>64</xdr:row>
      <xdr:rowOff>169454</xdr:rowOff>
    </xdr:to>
    <xdr:sp macro="" textlink="">
      <xdr:nvSpPr>
        <xdr:cNvPr id="151" name="円/楕円 150"/>
        <xdr:cNvSpPr/>
      </xdr:nvSpPr>
      <xdr:spPr>
        <a:xfrm>
          <a:off x="2286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154231</xdr:rowOff>
    </xdr:from>
    <xdr:ext cx="762000" cy="259045"/>
    <xdr:sp macro="" textlink="">
      <xdr:nvSpPr>
        <xdr:cNvPr id="152" name="テキスト ボックス 151"/>
        <xdr:cNvSpPr txBox="1"/>
      </xdr:nvSpPr>
      <xdr:spPr>
        <a:xfrm>
          <a:off x="1955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[152,094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153,462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年度の市町村合併以後</a:t>
          </a:r>
          <a:r>
            <a:rPr lang="ja-JP" altLang="en-US" sz="1100">
              <a:solidFill>
                <a:schemeClr val="dk1"/>
              </a:solidFill>
              <a:effectLst/>
              <a:latin typeface="+mn-lt"/>
              <a:ea typeface="+mn-ea"/>
              <a:cs typeface="+mn-cs"/>
            </a:rPr>
            <a:t>、人員削減等を</a:t>
          </a:r>
          <a:r>
            <a:rPr lang="ja-JP" altLang="ja-JP" sz="1100">
              <a:solidFill>
                <a:schemeClr val="dk1"/>
              </a:solidFill>
              <a:effectLst/>
              <a:latin typeface="+mn-lt"/>
              <a:ea typeface="+mn-ea"/>
              <a:cs typeface="+mn-cs"/>
            </a:rPr>
            <a:t>継続的に進め</a:t>
          </a:r>
          <a:r>
            <a:rPr lang="ja-JP" altLang="en-US" sz="1100">
              <a:solidFill>
                <a:schemeClr val="dk1"/>
              </a:solidFill>
              <a:effectLst/>
              <a:latin typeface="+mn-lt"/>
              <a:ea typeface="+mn-ea"/>
              <a:cs typeface="+mn-cs"/>
            </a:rPr>
            <a:t>ていることから</a:t>
          </a:r>
          <a:r>
            <a:rPr lang="ja-JP" altLang="ja-JP" sz="1100">
              <a:solidFill>
                <a:schemeClr val="dk1"/>
              </a:solidFill>
              <a:effectLst/>
              <a:latin typeface="+mn-lt"/>
              <a:ea typeface="+mn-ea"/>
              <a:cs typeface="+mn-cs"/>
            </a:rPr>
            <a:t>人件費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a:t>
          </a:r>
          <a:r>
            <a:rPr lang="ja-JP" altLang="en-US" sz="1100">
              <a:solidFill>
                <a:schemeClr val="dk1"/>
              </a:solidFill>
              <a:effectLst/>
              <a:latin typeface="+mn-lt"/>
              <a:ea typeface="+mn-ea"/>
              <a:cs typeface="+mn-cs"/>
            </a:rPr>
            <a:t>となっているが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物件費</a:t>
          </a:r>
          <a:r>
            <a:rPr lang="ja-JP" altLang="ja-JP" sz="1100">
              <a:solidFill>
                <a:schemeClr val="dk1"/>
              </a:solidFill>
              <a:effectLst/>
              <a:latin typeface="+mn-lt"/>
              <a:ea typeface="+mn-ea"/>
              <a:cs typeface="+mn-cs"/>
            </a:rPr>
            <a:t>は</a:t>
          </a:r>
          <a:r>
            <a:rPr lang="ja-JP" altLang="en-US" sz="1100">
              <a:solidFill>
                <a:schemeClr val="dk1"/>
              </a:solidFill>
              <a:effectLst/>
              <a:latin typeface="+mn-lt"/>
              <a:ea typeface="+mn-ea"/>
              <a:cs typeface="+mn-cs"/>
            </a:rPr>
            <a:t>実施計画による情報化推進事業や体育施設等</a:t>
          </a:r>
          <a:r>
            <a:rPr lang="ja-JP" altLang="ja-JP" sz="1100">
              <a:solidFill>
                <a:schemeClr val="dk1"/>
              </a:solidFill>
              <a:effectLst/>
              <a:latin typeface="+mn-lt"/>
              <a:ea typeface="+mn-ea"/>
              <a:cs typeface="+mn-cs"/>
            </a:rPr>
            <a:t>備品購入等</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増要因があったことから、</a:t>
          </a:r>
          <a:r>
            <a:rPr lang="ja-JP" altLang="en-US" sz="1100">
              <a:solidFill>
                <a:schemeClr val="dk1"/>
              </a:solidFill>
              <a:effectLst/>
              <a:latin typeface="+mn-lt"/>
              <a:ea typeface="+mn-ea"/>
              <a:cs typeface="+mn-cs"/>
            </a:rPr>
            <a:t>全体としては</a:t>
          </a:r>
          <a:r>
            <a:rPr lang="ja-JP" altLang="ja-JP" sz="1100">
              <a:solidFill>
                <a:schemeClr val="dk1"/>
              </a:solidFill>
              <a:effectLst/>
              <a:latin typeface="+mn-lt"/>
              <a:ea typeface="+mn-ea"/>
              <a:cs typeface="+mn-cs"/>
            </a:rPr>
            <a:t>対前年比</a:t>
          </a:r>
          <a:r>
            <a:rPr lang="en-US" altLang="ja-JP" sz="1100">
              <a:solidFill>
                <a:schemeClr val="dk1"/>
              </a:solidFill>
              <a:effectLst/>
              <a:latin typeface="+mn-lt"/>
              <a:ea typeface="+mn-ea"/>
              <a:cs typeface="+mn-cs"/>
            </a:rPr>
            <a:t>5,309</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69" name="直線コネクタ 16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1" name="直線コネクタ 17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3" name="直線コネクタ 17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5" name="直線コネクタ 17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7" name="直線コネクタ 17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108308</xdr:rowOff>
    </xdr:from>
    <xdr:to>
      <xdr:col>7</xdr:col>
      <xdr:colOff>152400</xdr:colOff>
      <xdr:row>88</xdr:row>
      <xdr:rowOff>162758</xdr:rowOff>
    </xdr:to>
    <xdr:cxnSp macro="">
      <xdr:nvCxnSpPr>
        <xdr:cNvPr id="182" name="直線コネクタ 181"/>
        <xdr:cNvCxnSpPr/>
      </xdr:nvCxnSpPr>
      <xdr:spPr>
        <a:xfrm flipV="1">
          <a:off x="4953000" y="13995758"/>
          <a:ext cx="0" cy="12546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134835</xdr:rowOff>
    </xdr:from>
    <xdr:ext cx="762000" cy="259045"/>
    <xdr:sp macro="" textlink="">
      <xdr:nvSpPr>
        <xdr:cNvPr id="183" name="人件費・物件費等の状況最小値テキスト"/>
        <xdr:cNvSpPr txBox="1"/>
      </xdr:nvSpPr>
      <xdr:spPr>
        <a:xfrm>
          <a:off x="5041900" y="1522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152,094</a:t>
          </a:r>
          <a:endParaRPr kumimoji="1" lang="ja-JP" altLang="en-US" sz="1000" b="1">
            <a:latin typeface="ＭＳ Ｐゴシック"/>
          </a:endParaRPr>
        </a:p>
      </xdr:txBody>
    </xdr:sp>
    <xdr:clientData/>
  </xdr:oneCellAnchor>
  <xdr:twoCellAnchor>
    <xdr:from>
      <xdr:col>7</xdr:col>
      <xdr:colOff>63500</xdr:colOff>
      <xdr:row>88</xdr:row>
      <xdr:rowOff>162758</xdr:rowOff>
    </xdr:from>
    <xdr:to>
      <xdr:col>7</xdr:col>
      <xdr:colOff>241300</xdr:colOff>
      <xdr:row>88</xdr:row>
      <xdr:rowOff>162758</xdr:rowOff>
    </xdr:to>
    <xdr:cxnSp macro="">
      <xdr:nvCxnSpPr>
        <xdr:cNvPr id="184" name="直線コネクタ 183"/>
        <xdr:cNvCxnSpPr/>
      </xdr:nvCxnSpPr>
      <xdr:spPr>
        <a:xfrm>
          <a:off x="4864100" y="1525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23235</xdr:rowOff>
    </xdr:from>
    <xdr:ext cx="762000" cy="259045"/>
    <xdr:sp macro="" textlink="">
      <xdr:nvSpPr>
        <xdr:cNvPr id="185" name="人件費・物件費等の状況最大値テキスト"/>
        <xdr:cNvSpPr txBox="1"/>
      </xdr:nvSpPr>
      <xdr:spPr>
        <a:xfrm>
          <a:off x="5041900" y="137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89,702</a:t>
          </a:r>
          <a:endParaRPr kumimoji="1" lang="ja-JP" altLang="en-US" sz="1000" b="1">
            <a:latin typeface="ＭＳ Ｐゴシック"/>
          </a:endParaRPr>
        </a:p>
      </xdr:txBody>
    </xdr:sp>
    <xdr:clientData/>
  </xdr:oneCellAnchor>
  <xdr:twoCellAnchor>
    <xdr:from>
      <xdr:col>7</xdr:col>
      <xdr:colOff>63500</xdr:colOff>
      <xdr:row>81</xdr:row>
      <xdr:rowOff>108308</xdr:rowOff>
    </xdr:from>
    <xdr:to>
      <xdr:col>7</xdr:col>
      <xdr:colOff>241300</xdr:colOff>
      <xdr:row>81</xdr:row>
      <xdr:rowOff>108308</xdr:rowOff>
    </xdr:to>
    <xdr:cxnSp macro="">
      <xdr:nvCxnSpPr>
        <xdr:cNvPr id="186" name="直線コネクタ 185"/>
        <xdr:cNvCxnSpPr/>
      </xdr:nvCxnSpPr>
      <xdr:spPr>
        <a:xfrm>
          <a:off x="4864100" y="1399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56001</xdr:rowOff>
    </xdr:from>
    <xdr:to>
      <xdr:col>7</xdr:col>
      <xdr:colOff>152400</xdr:colOff>
      <xdr:row>88</xdr:row>
      <xdr:rowOff>162758</xdr:rowOff>
    </xdr:to>
    <xdr:cxnSp macro="">
      <xdr:nvCxnSpPr>
        <xdr:cNvPr id="187" name="直線コネクタ 186"/>
        <xdr:cNvCxnSpPr/>
      </xdr:nvCxnSpPr>
      <xdr:spPr>
        <a:xfrm>
          <a:off x="4114800" y="15143601"/>
          <a:ext cx="8382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49182</xdr:rowOff>
    </xdr:from>
    <xdr:ext cx="762000" cy="259045"/>
    <xdr:sp macro="" textlink="">
      <xdr:nvSpPr>
        <xdr:cNvPr id="188" name="人件費・物件費等の状況平均値テキスト"/>
        <xdr:cNvSpPr txBox="1"/>
      </xdr:nvSpPr>
      <xdr:spPr>
        <a:xfrm>
          <a:off x="5041900" y="14279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32655</xdr:rowOff>
    </xdr:from>
    <xdr:to>
      <xdr:col>7</xdr:col>
      <xdr:colOff>203200</xdr:colOff>
      <xdr:row>84</xdr:row>
      <xdr:rowOff>134255</xdr:rowOff>
    </xdr:to>
    <xdr:sp macro="" textlink="">
      <xdr:nvSpPr>
        <xdr:cNvPr id="189" name="フローチャート : 判断 188"/>
        <xdr:cNvSpPr/>
      </xdr:nvSpPr>
      <xdr:spPr>
        <a:xfrm>
          <a:off x="4902200" y="14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56001</xdr:rowOff>
    </xdr:from>
    <xdr:to>
      <xdr:col>6</xdr:col>
      <xdr:colOff>0</xdr:colOff>
      <xdr:row>89</xdr:row>
      <xdr:rowOff>88993</xdr:rowOff>
    </xdr:to>
    <xdr:cxnSp macro="">
      <xdr:nvCxnSpPr>
        <xdr:cNvPr id="190" name="直線コネクタ 189"/>
        <xdr:cNvCxnSpPr/>
      </xdr:nvCxnSpPr>
      <xdr:spPr>
        <a:xfrm flipV="1">
          <a:off x="3225800" y="15143601"/>
          <a:ext cx="889000" cy="20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138874</xdr:rowOff>
    </xdr:from>
    <xdr:to>
      <xdr:col>6</xdr:col>
      <xdr:colOff>50800</xdr:colOff>
      <xdr:row>84</xdr:row>
      <xdr:rowOff>69024</xdr:rowOff>
    </xdr:to>
    <xdr:sp macro="" textlink="">
      <xdr:nvSpPr>
        <xdr:cNvPr id="191" name="フローチャート : 判断 190"/>
        <xdr:cNvSpPr/>
      </xdr:nvSpPr>
      <xdr:spPr>
        <a:xfrm>
          <a:off x="4064000" y="1436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79201</xdr:rowOff>
    </xdr:from>
    <xdr:ext cx="736600" cy="259045"/>
    <xdr:sp macro="" textlink="">
      <xdr:nvSpPr>
        <xdr:cNvPr id="192" name="テキスト ボックス 191"/>
        <xdr:cNvSpPr txBox="1"/>
      </xdr:nvSpPr>
      <xdr:spPr>
        <a:xfrm>
          <a:off x="3733800" y="14138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99918</xdr:rowOff>
    </xdr:from>
    <xdr:to>
      <xdr:col>4</xdr:col>
      <xdr:colOff>482600</xdr:colOff>
      <xdr:row>89</xdr:row>
      <xdr:rowOff>88993</xdr:rowOff>
    </xdr:to>
    <xdr:cxnSp macro="">
      <xdr:nvCxnSpPr>
        <xdr:cNvPr id="193" name="直線コネクタ 192"/>
        <xdr:cNvCxnSpPr/>
      </xdr:nvCxnSpPr>
      <xdr:spPr>
        <a:xfrm>
          <a:off x="2336800" y="15187518"/>
          <a:ext cx="889000" cy="1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162863</xdr:rowOff>
    </xdr:from>
    <xdr:to>
      <xdr:col>4</xdr:col>
      <xdr:colOff>533400</xdr:colOff>
      <xdr:row>84</xdr:row>
      <xdr:rowOff>93013</xdr:rowOff>
    </xdr:to>
    <xdr:sp macro="" textlink="">
      <xdr:nvSpPr>
        <xdr:cNvPr id="194" name="フローチャート : 判断 193"/>
        <xdr:cNvSpPr/>
      </xdr:nvSpPr>
      <xdr:spPr>
        <a:xfrm>
          <a:off x="3175000" y="1439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103190</xdr:rowOff>
    </xdr:from>
    <xdr:ext cx="762000" cy="259045"/>
    <xdr:sp macro="" textlink="">
      <xdr:nvSpPr>
        <xdr:cNvPr id="195" name="テキスト ボックス 194"/>
        <xdr:cNvSpPr txBox="1"/>
      </xdr:nvSpPr>
      <xdr:spPr>
        <a:xfrm>
          <a:off x="2844800" y="1416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3</xdr:col>
      <xdr:colOff>228600</xdr:colOff>
      <xdr:row>84</xdr:row>
      <xdr:rowOff>45424</xdr:rowOff>
    </xdr:from>
    <xdr:to>
      <xdr:col>3</xdr:col>
      <xdr:colOff>330200</xdr:colOff>
      <xdr:row>84</xdr:row>
      <xdr:rowOff>147024</xdr:rowOff>
    </xdr:to>
    <xdr:sp macro="" textlink="">
      <xdr:nvSpPr>
        <xdr:cNvPr id="196" name="フローチャート : 判断 195"/>
        <xdr:cNvSpPr/>
      </xdr:nvSpPr>
      <xdr:spPr>
        <a:xfrm>
          <a:off x="2286000" y="1444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157201</xdr:rowOff>
    </xdr:from>
    <xdr:ext cx="762000" cy="259045"/>
    <xdr:sp macro="" textlink="">
      <xdr:nvSpPr>
        <xdr:cNvPr id="197" name="テキスト ボックス 196"/>
        <xdr:cNvSpPr txBox="1"/>
      </xdr:nvSpPr>
      <xdr:spPr>
        <a:xfrm>
          <a:off x="1955800" y="1421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8" name="テキスト ボックス 19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199" name="テキスト ボックス 19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0" name="テキスト ボックス 19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1" name="テキスト ボックス 20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2" name="テキスト ボックス 20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111958</xdr:rowOff>
    </xdr:from>
    <xdr:to>
      <xdr:col>7</xdr:col>
      <xdr:colOff>203200</xdr:colOff>
      <xdr:row>89</xdr:row>
      <xdr:rowOff>42108</xdr:rowOff>
    </xdr:to>
    <xdr:sp macro="" textlink="">
      <xdr:nvSpPr>
        <xdr:cNvPr id="203" name="円/楕円 202"/>
        <xdr:cNvSpPr/>
      </xdr:nvSpPr>
      <xdr:spPr>
        <a:xfrm>
          <a:off x="4902200" y="1519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7835</xdr:rowOff>
    </xdr:from>
    <xdr:ext cx="762000" cy="259045"/>
    <xdr:sp macro="" textlink="">
      <xdr:nvSpPr>
        <xdr:cNvPr id="204" name="人件費・物件費等の状況該当値テキスト"/>
        <xdr:cNvSpPr txBox="1"/>
      </xdr:nvSpPr>
      <xdr:spPr>
        <a:xfrm>
          <a:off x="5041900" y="1509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152,094</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5201</xdr:rowOff>
    </xdr:from>
    <xdr:to>
      <xdr:col>6</xdr:col>
      <xdr:colOff>50800</xdr:colOff>
      <xdr:row>88</xdr:row>
      <xdr:rowOff>106801</xdr:rowOff>
    </xdr:to>
    <xdr:sp macro="" textlink="">
      <xdr:nvSpPr>
        <xdr:cNvPr id="205" name="円/楕円 204"/>
        <xdr:cNvSpPr/>
      </xdr:nvSpPr>
      <xdr:spPr>
        <a:xfrm>
          <a:off x="4064000" y="150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91578</xdr:rowOff>
    </xdr:from>
    <xdr:ext cx="736600" cy="259045"/>
    <xdr:sp macro="" textlink="">
      <xdr:nvSpPr>
        <xdr:cNvPr id="206" name="テキスト ボックス 205"/>
        <xdr:cNvSpPr txBox="1"/>
      </xdr:nvSpPr>
      <xdr:spPr>
        <a:xfrm>
          <a:off x="3733800" y="1517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146,785</a:t>
          </a:r>
          <a:endParaRPr kumimoji="1" lang="ja-JP" altLang="en-US" sz="1000" b="1">
            <a:solidFill>
              <a:srgbClr val="FF0000"/>
            </a:solidFill>
            <a:latin typeface="ＭＳ Ｐゴシック"/>
          </a:endParaRPr>
        </a:p>
      </xdr:txBody>
    </xdr:sp>
    <xdr:clientData/>
  </xdr:oneCellAnchor>
  <xdr:twoCellAnchor>
    <xdr:from>
      <xdr:col>4</xdr:col>
      <xdr:colOff>431800</xdr:colOff>
      <xdr:row>89</xdr:row>
      <xdr:rowOff>38193</xdr:rowOff>
    </xdr:from>
    <xdr:to>
      <xdr:col>4</xdr:col>
      <xdr:colOff>533400</xdr:colOff>
      <xdr:row>89</xdr:row>
      <xdr:rowOff>139793</xdr:rowOff>
    </xdr:to>
    <xdr:sp macro="" textlink="">
      <xdr:nvSpPr>
        <xdr:cNvPr id="207" name="円/楕円 206"/>
        <xdr:cNvSpPr/>
      </xdr:nvSpPr>
      <xdr:spPr>
        <a:xfrm>
          <a:off x="3175000" y="1529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124570</xdr:rowOff>
    </xdr:from>
    <xdr:ext cx="762000" cy="259045"/>
    <xdr:sp macro="" textlink="">
      <xdr:nvSpPr>
        <xdr:cNvPr id="208" name="テキスト ボックス 207"/>
        <xdr:cNvSpPr txBox="1"/>
      </xdr:nvSpPr>
      <xdr:spPr>
        <a:xfrm>
          <a:off x="2844800" y="1538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156,952</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49118</xdr:rowOff>
    </xdr:from>
    <xdr:to>
      <xdr:col>3</xdr:col>
      <xdr:colOff>330200</xdr:colOff>
      <xdr:row>88</xdr:row>
      <xdr:rowOff>150718</xdr:rowOff>
    </xdr:to>
    <xdr:sp macro="" textlink="">
      <xdr:nvSpPr>
        <xdr:cNvPr id="209" name="円/楕円 208"/>
        <xdr:cNvSpPr/>
      </xdr:nvSpPr>
      <xdr:spPr>
        <a:xfrm>
          <a:off x="2286000" y="1513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135495</xdr:rowOff>
    </xdr:from>
    <xdr:ext cx="762000" cy="259045"/>
    <xdr:sp macro="" textlink="">
      <xdr:nvSpPr>
        <xdr:cNvPr id="210" name="テキスト ボックス 209"/>
        <xdr:cNvSpPr txBox="1"/>
      </xdr:nvSpPr>
      <xdr:spPr>
        <a:xfrm>
          <a:off x="1955800" y="15223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1" name="正方形/長方形 21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2" name="テキスト ボックス 21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3" name="テキスト ボックス 21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4" name="正方形/長方形 21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5" name="正方形/長方形 21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6" name="正方形/長方形 21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17" name="正方形/長方形 21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18" name="正方形/長方形 21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19" name="正方形/長方形 21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0" name="正方形/長方形 21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1" name="正方形/長方形 22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2" name="正方形/長方形 22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3" name="テキスト ボックス 22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市町村合併により、類似団体平均を下回っている状況である。「定員適正化計画」に基づき、計画的な職員の確保に配慮しつつ、退職者と採用者との調整、事務事業の見直し、組織、機構の簡素合理化、民間委託</a:t>
          </a:r>
          <a:r>
            <a:rPr lang="ja-JP" altLang="en-US" sz="1100">
              <a:solidFill>
                <a:schemeClr val="dk1"/>
              </a:solidFill>
              <a:effectLst/>
              <a:latin typeface="+mn-lt"/>
              <a:ea typeface="+mn-ea"/>
              <a:cs typeface="+mn-cs"/>
            </a:rPr>
            <a:t>や指定管理者制度</a:t>
          </a:r>
          <a:r>
            <a:rPr lang="ja-JP" altLang="ja-JP" sz="1100">
              <a:solidFill>
                <a:schemeClr val="dk1"/>
              </a:solidFill>
              <a:effectLst/>
              <a:latin typeface="+mn-lt"/>
              <a:ea typeface="+mn-ea"/>
              <a:cs typeface="+mn-cs"/>
            </a:rPr>
            <a:t>活用の推進等により、</a:t>
          </a:r>
          <a:r>
            <a:rPr lang="ja-JP" altLang="ja-JP" sz="1100">
              <a:solidFill>
                <a:sysClr val="windowText" lastClr="000000"/>
              </a:solidFill>
              <a:effectLst/>
              <a:latin typeface="+mn-lt"/>
              <a:ea typeface="+mn-ea"/>
              <a:cs typeface="+mn-cs"/>
            </a:rPr>
            <a:t>平成２３年度から２７年度までの５年間で職員数を</a:t>
          </a:r>
          <a:r>
            <a:rPr lang="en-US" altLang="ja-JP" sz="1100">
              <a:solidFill>
                <a:sysClr val="windowText" lastClr="000000"/>
              </a:solidFill>
              <a:effectLst/>
              <a:latin typeface="+mn-lt"/>
              <a:ea typeface="+mn-ea"/>
              <a:cs typeface="+mn-cs"/>
            </a:rPr>
            <a:t>8.8</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137</a:t>
          </a:r>
          <a:r>
            <a:rPr lang="ja-JP" altLang="ja-JP" sz="1100">
              <a:solidFill>
                <a:sysClr val="windowText" lastClr="000000"/>
              </a:solidFill>
              <a:effectLst/>
              <a:latin typeface="+mn-lt"/>
              <a:ea typeface="+mn-ea"/>
              <a:cs typeface="+mn-cs"/>
            </a:rPr>
            <a:t>人）削減することに努める。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4" name="直線コネクタ 22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5" name="テキスト ボックス 22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6" name="直線コネクタ 22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27" name="テキスト ボックス 22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28" name="直線コネクタ 22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29" name="テキスト ボックス 22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0" name="直線コネクタ 22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1" name="テキスト ボックス 23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2" name="直線コネクタ 23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3" name="テキスト ボックス 23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4" name="直線コネクタ 23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5" name="テキスト ボックス 23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6" name="直線コネクタ 23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7" name="テキスト ボックス 23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20461</xdr:rowOff>
    </xdr:from>
    <xdr:to>
      <xdr:col>24</xdr:col>
      <xdr:colOff>558800</xdr:colOff>
      <xdr:row>86</xdr:row>
      <xdr:rowOff>155222</xdr:rowOff>
    </xdr:to>
    <xdr:cxnSp macro="">
      <xdr:nvCxnSpPr>
        <xdr:cNvPr id="239" name="直線コネクタ 238"/>
        <xdr:cNvCxnSpPr/>
      </xdr:nvCxnSpPr>
      <xdr:spPr>
        <a:xfrm flipV="1">
          <a:off x="17018000" y="13907911"/>
          <a:ext cx="0" cy="9920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127299</xdr:rowOff>
    </xdr:from>
    <xdr:ext cx="762000" cy="259045"/>
    <xdr:sp macro="" textlink="">
      <xdr:nvSpPr>
        <xdr:cNvPr id="240" name="給与水準   （国との比較）最小値テキスト"/>
        <xdr:cNvSpPr txBox="1"/>
      </xdr:nvSpPr>
      <xdr:spPr>
        <a:xfrm>
          <a:off x="17106900" y="1487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155222</xdr:rowOff>
    </xdr:from>
    <xdr:to>
      <xdr:col>24</xdr:col>
      <xdr:colOff>647700</xdr:colOff>
      <xdr:row>86</xdr:row>
      <xdr:rowOff>155222</xdr:rowOff>
    </xdr:to>
    <xdr:cxnSp macro="">
      <xdr:nvCxnSpPr>
        <xdr:cNvPr id="241" name="直線コネクタ 240"/>
        <xdr:cNvCxnSpPr/>
      </xdr:nvCxnSpPr>
      <xdr:spPr>
        <a:xfrm>
          <a:off x="16929100" y="14899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106838</xdr:rowOff>
    </xdr:from>
    <xdr:ext cx="762000" cy="259045"/>
    <xdr:sp macro="" textlink="">
      <xdr:nvSpPr>
        <xdr:cNvPr id="242"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81</xdr:row>
      <xdr:rowOff>20461</xdr:rowOff>
    </xdr:from>
    <xdr:to>
      <xdr:col>24</xdr:col>
      <xdr:colOff>647700</xdr:colOff>
      <xdr:row>81</xdr:row>
      <xdr:rowOff>20461</xdr:rowOff>
    </xdr:to>
    <xdr:cxnSp macro="">
      <xdr:nvCxnSpPr>
        <xdr:cNvPr id="243" name="直線コネクタ 242"/>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83</xdr:row>
      <xdr:rowOff>52916</xdr:rowOff>
    </xdr:to>
    <xdr:cxnSp macro="">
      <xdr:nvCxnSpPr>
        <xdr:cNvPr id="244" name="直線コネクタ 243"/>
        <xdr:cNvCxnSpPr/>
      </xdr:nvCxnSpPr>
      <xdr:spPr>
        <a:xfrm>
          <a:off x="16179800" y="14001750"/>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135061</xdr:rowOff>
    </xdr:from>
    <xdr:ext cx="762000" cy="259045"/>
    <xdr:sp macro="" textlink="">
      <xdr:nvSpPr>
        <xdr:cNvPr id="245"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46" name="フローチャート : 判断 245"/>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114300</xdr:rowOff>
    </xdr:from>
    <xdr:to>
      <xdr:col>23</xdr:col>
      <xdr:colOff>406400</xdr:colOff>
      <xdr:row>87</xdr:row>
      <xdr:rowOff>117828</xdr:rowOff>
    </xdr:to>
    <xdr:cxnSp macro="">
      <xdr:nvCxnSpPr>
        <xdr:cNvPr id="247" name="直線コネクタ 246"/>
        <xdr:cNvCxnSpPr/>
      </xdr:nvCxnSpPr>
      <xdr:spPr>
        <a:xfrm flipV="1">
          <a:off x="15290800" y="14001750"/>
          <a:ext cx="889000" cy="103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162984</xdr:rowOff>
    </xdr:from>
    <xdr:to>
      <xdr:col>23</xdr:col>
      <xdr:colOff>457200</xdr:colOff>
      <xdr:row>84</xdr:row>
      <xdr:rowOff>93134</xdr:rowOff>
    </xdr:to>
    <xdr:sp macro="" textlink="">
      <xdr:nvSpPr>
        <xdr:cNvPr id="248" name="フローチャート : 判断 247"/>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77911</xdr:rowOff>
    </xdr:from>
    <xdr:ext cx="736600" cy="259045"/>
    <xdr:sp macro="" textlink="">
      <xdr:nvSpPr>
        <xdr:cNvPr id="249" name="テキスト ボックス 248"/>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117828</xdr:rowOff>
    </xdr:from>
    <xdr:to>
      <xdr:col>22</xdr:col>
      <xdr:colOff>203200</xdr:colOff>
      <xdr:row>87</xdr:row>
      <xdr:rowOff>117828</xdr:rowOff>
    </xdr:to>
    <xdr:cxnSp macro="">
      <xdr:nvCxnSpPr>
        <xdr:cNvPr id="250" name="直線コネクタ 249"/>
        <xdr:cNvCxnSpPr/>
      </xdr:nvCxnSpPr>
      <xdr:spPr>
        <a:xfrm>
          <a:off x="14401800" y="1503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21872</xdr:rowOff>
    </xdr:from>
    <xdr:to>
      <xdr:col>22</xdr:col>
      <xdr:colOff>254000</xdr:colOff>
      <xdr:row>90</xdr:row>
      <xdr:rowOff>123472</xdr:rowOff>
    </xdr:to>
    <xdr:sp macro="" textlink="">
      <xdr:nvSpPr>
        <xdr:cNvPr id="251" name="フローチャート : 判断 250"/>
        <xdr:cNvSpPr/>
      </xdr:nvSpPr>
      <xdr:spPr>
        <a:xfrm>
          <a:off x="15240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108249</xdr:rowOff>
    </xdr:from>
    <xdr:ext cx="762000" cy="259045"/>
    <xdr:sp macro="" textlink="">
      <xdr:nvSpPr>
        <xdr:cNvPr id="252" name="テキスト ボックス 251"/>
        <xdr:cNvSpPr txBox="1"/>
      </xdr:nvSpPr>
      <xdr:spPr>
        <a:xfrm>
          <a:off x="14909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20</xdr:col>
      <xdr:colOff>635000</xdr:colOff>
      <xdr:row>90</xdr:row>
      <xdr:rowOff>21872</xdr:rowOff>
    </xdr:from>
    <xdr:to>
      <xdr:col>21</xdr:col>
      <xdr:colOff>50800</xdr:colOff>
      <xdr:row>90</xdr:row>
      <xdr:rowOff>123472</xdr:rowOff>
    </xdr:to>
    <xdr:sp macro="" textlink="">
      <xdr:nvSpPr>
        <xdr:cNvPr id="253" name="フローチャート : 判断 252"/>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54" name="テキスト ボックス 253"/>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5" name="テキスト ボックス 25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56" name="テキスト ボックス 25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57" name="テキスト ボックス 25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58" name="テキスト ボックス 25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59" name="テキスト ボックス 25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0" name="円/楕円 259"/>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61"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63500</xdr:rowOff>
    </xdr:from>
    <xdr:to>
      <xdr:col>23</xdr:col>
      <xdr:colOff>457200</xdr:colOff>
      <xdr:row>81</xdr:row>
      <xdr:rowOff>165100</xdr:rowOff>
    </xdr:to>
    <xdr:sp macro="" textlink="">
      <xdr:nvSpPr>
        <xdr:cNvPr id="262" name="円/楕円 261"/>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3827</xdr:rowOff>
    </xdr:from>
    <xdr:ext cx="736600" cy="259045"/>
    <xdr:sp macro="" textlink="">
      <xdr:nvSpPr>
        <xdr:cNvPr id="263" name="テキスト ボックス 262"/>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67028</xdr:rowOff>
    </xdr:from>
    <xdr:to>
      <xdr:col>22</xdr:col>
      <xdr:colOff>254000</xdr:colOff>
      <xdr:row>87</xdr:row>
      <xdr:rowOff>168628</xdr:rowOff>
    </xdr:to>
    <xdr:sp macro="" textlink="">
      <xdr:nvSpPr>
        <xdr:cNvPr id="264" name="円/楕円 263"/>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7355</xdr:rowOff>
    </xdr:from>
    <xdr:ext cx="762000" cy="259045"/>
    <xdr:sp macro="" textlink="">
      <xdr:nvSpPr>
        <xdr:cNvPr id="265" name="テキスト ボックス 264"/>
        <xdr:cNvSpPr txBox="1"/>
      </xdr:nvSpPr>
      <xdr:spPr>
        <a:xfrm>
          <a:off x="14909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67028</xdr:rowOff>
    </xdr:from>
    <xdr:to>
      <xdr:col>21</xdr:col>
      <xdr:colOff>50800</xdr:colOff>
      <xdr:row>87</xdr:row>
      <xdr:rowOff>168628</xdr:rowOff>
    </xdr:to>
    <xdr:sp macro="" textlink="">
      <xdr:nvSpPr>
        <xdr:cNvPr id="266" name="円/楕円 265"/>
        <xdr:cNvSpPr/>
      </xdr:nvSpPr>
      <xdr:spPr>
        <a:xfrm>
          <a:off x="14351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7355</xdr:rowOff>
    </xdr:from>
    <xdr:ext cx="762000" cy="259045"/>
    <xdr:sp macro="" textlink="">
      <xdr:nvSpPr>
        <xdr:cNvPr id="267" name="テキスト ボックス 266"/>
        <xdr:cNvSpPr txBox="1"/>
      </xdr:nvSpPr>
      <xdr:spPr>
        <a:xfrm>
          <a:off x="14020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68" name="正方形/長方形 26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69" name="テキスト ボックス 26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0" name="テキスト ボックス 26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1" name="正方形/長方形 27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2" name="正方形/長方形 27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3" name="正方形/長方形 27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74" name="正方形/長方形 27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75" name="正方形/長方形 27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76" name="正方形/長方形 27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77" name="正方形/長方形 27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78" name="正方形/長方形 27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79" name="正方形/長方形 27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0" name="テキスト ボックス 27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市町村合併による職員構成の変動等の影響により、類似団体の中では、平均を上回っている状況である。引き続き、国、県、他市等の状況をみながら、より一層の給与の適正化を推進し、財政状況に配慮しながら、適正な給与水準となる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1" name="テキスト ボックス 28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2" name="直線コネクタ 28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3" name="テキスト ボックス 28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84" name="直線コネクタ 28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85" name="テキスト ボックス 28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86" name="直線コネクタ 28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87" name="テキスト ボックス 28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88" name="直線コネクタ 28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89" name="テキスト ボックス 28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0" name="直線コネクタ 28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1" name="テキスト ボックス 29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2" name="直線コネクタ 29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3" name="テキスト ボックス 29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294" name="直線コネクタ 29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295" name="テキスト ボックス 29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6" name="直線コネクタ 29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297" name="テキスト ボックス 29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29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68399</xdr:rowOff>
    </xdr:from>
    <xdr:to>
      <xdr:col>24</xdr:col>
      <xdr:colOff>558800</xdr:colOff>
      <xdr:row>67</xdr:row>
      <xdr:rowOff>66222</xdr:rowOff>
    </xdr:to>
    <xdr:cxnSp macro="">
      <xdr:nvCxnSpPr>
        <xdr:cNvPr id="299" name="直線コネクタ 298"/>
        <xdr:cNvCxnSpPr/>
      </xdr:nvCxnSpPr>
      <xdr:spPr>
        <a:xfrm flipV="1">
          <a:off x="17018000" y="10012499"/>
          <a:ext cx="0" cy="1540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38299</xdr:rowOff>
    </xdr:from>
    <xdr:ext cx="762000" cy="259045"/>
    <xdr:sp macro="" textlink="">
      <xdr:nvSpPr>
        <xdr:cNvPr id="300" name="定員管理の状況最小値テキスト"/>
        <xdr:cNvSpPr txBox="1"/>
      </xdr:nvSpPr>
      <xdr:spPr>
        <a:xfrm>
          <a:off x="17106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67</xdr:row>
      <xdr:rowOff>66222</xdr:rowOff>
    </xdr:from>
    <xdr:to>
      <xdr:col>24</xdr:col>
      <xdr:colOff>647700</xdr:colOff>
      <xdr:row>67</xdr:row>
      <xdr:rowOff>66222</xdr:rowOff>
    </xdr:to>
    <xdr:cxnSp macro="">
      <xdr:nvCxnSpPr>
        <xdr:cNvPr id="301" name="直線コネクタ 300"/>
        <xdr:cNvCxnSpPr/>
      </xdr:nvCxnSpPr>
      <xdr:spPr>
        <a:xfrm>
          <a:off x="16929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154776</xdr:rowOff>
    </xdr:from>
    <xdr:ext cx="762000" cy="259045"/>
    <xdr:sp macro="" textlink="">
      <xdr:nvSpPr>
        <xdr:cNvPr id="302"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68399</xdr:rowOff>
    </xdr:from>
    <xdr:to>
      <xdr:col>24</xdr:col>
      <xdr:colOff>647700</xdr:colOff>
      <xdr:row>58</xdr:row>
      <xdr:rowOff>68399</xdr:rowOff>
    </xdr:to>
    <xdr:cxnSp macro="">
      <xdr:nvCxnSpPr>
        <xdr:cNvPr id="303" name="直線コネクタ 302"/>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48985</xdr:rowOff>
    </xdr:from>
    <xdr:to>
      <xdr:col>24</xdr:col>
      <xdr:colOff>558800</xdr:colOff>
      <xdr:row>67</xdr:row>
      <xdr:rowOff>66222</xdr:rowOff>
    </xdr:to>
    <xdr:cxnSp macro="">
      <xdr:nvCxnSpPr>
        <xdr:cNvPr id="304" name="直線コネクタ 303"/>
        <xdr:cNvCxnSpPr/>
      </xdr:nvCxnSpPr>
      <xdr:spPr>
        <a:xfrm>
          <a:off x="16179800" y="115361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81660</xdr:rowOff>
    </xdr:from>
    <xdr:ext cx="762000" cy="259045"/>
    <xdr:sp macro="" textlink="">
      <xdr:nvSpPr>
        <xdr:cNvPr id="305" name="定員管理の状況平均値テキスト"/>
        <xdr:cNvSpPr txBox="1"/>
      </xdr:nvSpPr>
      <xdr:spPr>
        <a:xfrm>
          <a:off x="17106900" y="1036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65133</xdr:rowOff>
    </xdr:from>
    <xdr:to>
      <xdr:col>24</xdr:col>
      <xdr:colOff>609600</xdr:colOff>
      <xdr:row>61</xdr:row>
      <xdr:rowOff>166733</xdr:rowOff>
    </xdr:to>
    <xdr:sp macro="" textlink="">
      <xdr:nvSpPr>
        <xdr:cNvPr id="306" name="フローチャート : 判断 305"/>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48985</xdr:rowOff>
    </xdr:from>
    <xdr:to>
      <xdr:col>23</xdr:col>
      <xdr:colOff>406400</xdr:colOff>
      <xdr:row>67</xdr:row>
      <xdr:rowOff>76563</xdr:rowOff>
    </xdr:to>
    <xdr:cxnSp macro="">
      <xdr:nvCxnSpPr>
        <xdr:cNvPr id="307" name="直線コネクタ 306"/>
        <xdr:cNvCxnSpPr/>
      </xdr:nvCxnSpPr>
      <xdr:spPr>
        <a:xfrm flipV="1">
          <a:off x="15290800" y="1153613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61685</xdr:rowOff>
    </xdr:from>
    <xdr:to>
      <xdr:col>23</xdr:col>
      <xdr:colOff>457200</xdr:colOff>
      <xdr:row>61</xdr:row>
      <xdr:rowOff>163285</xdr:rowOff>
    </xdr:to>
    <xdr:sp macro="" textlink="">
      <xdr:nvSpPr>
        <xdr:cNvPr id="308" name="フローチャート : 判断 307"/>
        <xdr:cNvSpPr/>
      </xdr:nvSpPr>
      <xdr:spPr>
        <a:xfrm>
          <a:off x="16129000" y="105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2012</xdr:rowOff>
    </xdr:from>
    <xdr:ext cx="736600" cy="259045"/>
    <xdr:sp macro="" textlink="">
      <xdr:nvSpPr>
        <xdr:cNvPr id="309" name="テキスト ボックス 308"/>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76563</xdr:rowOff>
    </xdr:from>
    <xdr:to>
      <xdr:col>22</xdr:col>
      <xdr:colOff>203200</xdr:colOff>
      <xdr:row>67</xdr:row>
      <xdr:rowOff>100693</xdr:rowOff>
    </xdr:to>
    <xdr:cxnSp macro="">
      <xdr:nvCxnSpPr>
        <xdr:cNvPr id="310" name="直線コネクタ 309"/>
        <xdr:cNvCxnSpPr/>
      </xdr:nvCxnSpPr>
      <xdr:spPr>
        <a:xfrm flipV="1">
          <a:off x="14401800" y="115637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68580</xdr:rowOff>
    </xdr:from>
    <xdr:to>
      <xdr:col>22</xdr:col>
      <xdr:colOff>254000</xdr:colOff>
      <xdr:row>61</xdr:row>
      <xdr:rowOff>170180</xdr:rowOff>
    </xdr:to>
    <xdr:sp macro="" textlink="">
      <xdr:nvSpPr>
        <xdr:cNvPr id="311" name="フローチャート : 判断 310"/>
        <xdr:cNvSpPr/>
      </xdr:nvSpPr>
      <xdr:spPr>
        <a:xfrm>
          <a:off x="15240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8907</xdr:rowOff>
    </xdr:from>
    <xdr:ext cx="762000" cy="259045"/>
    <xdr:sp macro="" textlink="">
      <xdr:nvSpPr>
        <xdr:cNvPr id="312" name="テキスト ボックス 311"/>
        <xdr:cNvSpPr txBox="1"/>
      </xdr:nvSpPr>
      <xdr:spPr>
        <a:xfrm>
          <a:off x="14909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20</xdr:col>
      <xdr:colOff>635000</xdr:colOff>
      <xdr:row>61</xdr:row>
      <xdr:rowOff>130628</xdr:rowOff>
    </xdr:from>
    <xdr:to>
      <xdr:col>21</xdr:col>
      <xdr:colOff>50800</xdr:colOff>
      <xdr:row>62</xdr:row>
      <xdr:rowOff>60778</xdr:rowOff>
    </xdr:to>
    <xdr:sp macro="" textlink="">
      <xdr:nvSpPr>
        <xdr:cNvPr id="313" name="フローチャート : 判断 31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14" name="テキスト ボックス 313"/>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15" name="テキスト ボックス 31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16" name="テキスト ボックス 31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17" name="テキスト ボックス 31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18" name="テキスト ボックス 31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19" name="テキスト ボックス 31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67</xdr:row>
      <xdr:rowOff>15422</xdr:rowOff>
    </xdr:from>
    <xdr:to>
      <xdr:col>24</xdr:col>
      <xdr:colOff>609600</xdr:colOff>
      <xdr:row>67</xdr:row>
      <xdr:rowOff>117022</xdr:rowOff>
    </xdr:to>
    <xdr:sp macro="" textlink="">
      <xdr:nvSpPr>
        <xdr:cNvPr id="320" name="円/楕円 319"/>
        <xdr:cNvSpPr/>
      </xdr:nvSpPr>
      <xdr:spPr>
        <a:xfrm>
          <a:off x="16967200" y="1150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82749</xdr:rowOff>
    </xdr:from>
    <xdr:ext cx="762000" cy="259045"/>
    <xdr:sp macro="" textlink="">
      <xdr:nvSpPr>
        <xdr:cNvPr id="321" name="定員管理の状況該当値テキスト"/>
        <xdr:cNvSpPr txBox="1"/>
      </xdr:nvSpPr>
      <xdr:spPr>
        <a:xfrm>
          <a:off x="17106900" y="113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169635</xdr:rowOff>
    </xdr:from>
    <xdr:to>
      <xdr:col>23</xdr:col>
      <xdr:colOff>457200</xdr:colOff>
      <xdr:row>67</xdr:row>
      <xdr:rowOff>99785</xdr:rowOff>
    </xdr:to>
    <xdr:sp macro="" textlink="">
      <xdr:nvSpPr>
        <xdr:cNvPr id="322" name="円/楕円 321"/>
        <xdr:cNvSpPr/>
      </xdr:nvSpPr>
      <xdr:spPr>
        <a:xfrm>
          <a:off x="16129000" y="1148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84562</xdr:rowOff>
    </xdr:from>
    <xdr:ext cx="736600" cy="259045"/>
    <xdr:sp macro="" textlink="">
      <xdr:nvSpPr>
        <xdr:cNvPr id="323" name="テキスト ボックス 322"/>
        <xdr:cNvSpPr txBox="1"/>
      </xdr:nvSpPr>
      <xdr:spPr>
        <a:xfrm>
          <a:off x="15798800" y="11571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25763</xdr:rowOff>
    </xdr:from>
    <xdr:to>
      <xdr:col>22</xdr:col>
      <xdr:colOff>254000</xdr:colOff>
      <xdr:row>67</xdr:row>
      <xdr:rowOff>127363</xdr:rowOff>
    </xdr:to>
    <xdr:sp macro="" textlink="">
      <xdr:nvSpPr>
        <xdr:cNvPr id="324" name="円/楕円 323"/>
        <xdr:cNvSpPr/>
      </xdr:nvSpPr>
      <xdr:spPr>
        <a:xfrm>
          <a:off x="152400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112140</xdr:rowOff>
    </xdr:from>
    <xdr:ext cx="762000" cy="259045"/>
    <xdr:sp macro="" textlink="">
      <xdr:nvSpPr>
        <xdr:cNvPr id="325" name="テキスト ボックス 324"/>
        <xdr:cNvSpPr txBox="1"/>
      </xdr:nvSpPr>
      <xdr:spPr>
        <a:xfrm>
          <a:off x="14909800" y="1159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49893</xdr:rowOff>
    </xdr:from>
    <xdr:to>
      <xdr:col>21</xdr:col>
      <xdr:colOff>50800</xdr:colOff>
      <xdr:row>67</xdr:row>
      <xdr:rowOff>151493</xdr:rowOff>
    </xdr:to>
    <xdr:sp macro="" textlink="">
      <xdr:nvSpPr>
        <xdr:cNvPr id="326" name="円/楕円 325"/>
        <xdr:cNvSpPr/>
      </xdr:nvSpPr>
      <xdr:spPr>
        <a:xfrm>
          <a:off x="14351000" y="1153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67</xdr:row>
      <xdr:rowOff>136270</xdr:rowOff>
    </xdr:from>
    <xdr:ext cx="762000" cy="259045"/>
    <xdr:sp macro="" textlink="">
      <xdr:nvSpPr>
        <xdr:cNvPr id="327" name="テキスト ボックス 326"/>
        <xdr:cNvSpPr txBox="1"/>
      </xdr:nvSpPr>
      <xdr:spPr>
        <a:xfrm>
          <a:off x="14020800" y="1162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28" name="正方形/長方形 32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29" name="テキスト ボックス 32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0" name="テキスト ボックス 32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1" name="正方形/長方形 33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32" name="正方形/長方形 33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33" name="正方形/長方形 33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34" name="正方形/長方形 33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35" name="正方形/長方形 33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36" name="正方形/長方形 33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37" name="正方形/長方形 33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38" name="正方形/長方形 33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39" name="正方形/長方形 33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0" name="テキスト ボックス 33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後年度負担金軽減の取組みとして</a:t>
          </a:r>
          <a:r>
            <a:rPr lang="ja-JP" altLang="en-US" sz="1100">
              <a:solidFill>
                <a:schemeClr val="dk1"/>
              </a:solidFill>
              <a:effectLst/>
              <a:latin typeface="+mn-lt"/>
              <a:ea typeface="+mn-ea"/>
              <a:cs typeface="+mn-cs"/>
            </a:rPr>
            <a:t>これまで</a:t>
          </a:r>
          <a:r>
            <a:rPr lang="ja-JP" altLang="ja-JP" sz="1100">
              <a:solidFill>
                <a:schemeClr val="dk1"/>
              </a:solidFill>
              <a:effectLst/>
              <a:latin typeface="+mn-lt"/>
              <a:ea typeface="+mn-ea"/>
              <a:cs typeface="+mn-cs"/>
            </a:rPr>
            <a:t>実施して</a:t>
          </a:r>
          <a:r>
            <a:rPr lang="ja-JP" altLang="en-US" sz="1100">
              <a:solidFill>
                <a:schemeClr val="dk1"/>
              </a:solidFill>
              <a:effectLst/>
              <a:latin typeface="+mn-lt"/>
              <a:ea typeface="+mn-ea"/>
              <a:cs typeface="+mn-cs"/>
            </a:rPr>
            <a:t>きた</a:t>
          </a:r>
          <a:r>
            <a:rPr lang="ja-JP" altLang="ja-JP" sz="1100">
              <a:solidFill>
                <a:schemeClr val="dk1"/>
              </a:solidFill>
              <a:effectLst/>
              <a:latin typeface="+mn-lt"/>
              <a:ea typeface="+mn-ea"/>
              <a:cs typeface="+mn-cs"/>
            </a:rPr>
            <a:t>市債等の繰上償還</a:t>
          </a:r>
          <a:r>
            <a:rPr lang="ja-JP" altLang="en-US" sz="1100">
              <a:solidFill>
                <a:schemeClr val="dk1"/>
              </a:solidFill>
              <a:effectLst/>
              <a:latin typeface="+mn-lt"/>
              <a:ea typeface="+mn-ea"/>
              <a:cs typeface="+mn-cs"/>
            </a:rPr>
            <a:t>により</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a:t>
          </a:r>
          <a:r>
            <a:rPr lang="en-US" altLang="ja-JP" sz="1100">
              <a:solidFill>
                <a:schemeClr val="dk1"/>
              </a:solidFill>
              <a:effectLst/>
              <a:latin typeface="+mn-lt"/>
              <a:ea typeface="+mn-ea"/>
              <a:cs typeface="+mn-cs"/>
            </a:rPr>
            <a:t>8</a:t>
          </a:r>
          <a:r>
            <a:rPr lang="ja-JP" altLang="en-US" sz="1100">
              <a:solidFill>
                <a:schemeClr val="dk1"/>
              </a:solidFill>
              <a:effectLst/>
              <a:latin typeface="+mn-lt"/>
              <a:ea typeface="+mn-ea"/>
              <a:cs typeface="+mn-cs"/>
            </a:rPr>
            <a:t>年</a:t>
          </a:r>
          <a:r>
            <a:rPr lang="ja-JP" altLang="ja-JP" sz="1100">
              <a:solidFill>
                <a:schemeClr val="dk1"/>
              </a:solidFill>
              <a:effectLst/>
              <a:latin typeface="+mn-lt"/>
              <a:ea typeface="+mn-ea"/>
              <a:cs typeface="+mn-cs"/>
            </a:rPr>
            <a:t>間</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負担軽減額 </a:t>
          </a:r>
          <a:r>
            <a:rPr lang="ja-JP" altLang="en-US" sz="1100">
              <a:solidFill>
                <a:schemeClr val="dk1"/>
              </a:solidFill>
              <a:effectLst/>
              <a:latin typeface="+mn-lt"/>
              <a:ea typeface="+mn-ea"/>
              <a:cs typeface="+mn-cs"/>
            </a:rPr>
            <a:t>は</a:t>
          </a:r>
          <a:r>
            <a:rPr lang="en-US" altLang="ja-JP" sz="1100">
              <a:solidFill>
                <a:schemeClr val="dk1"/>
              </a:solidFill>
              <a:effectLst/>
              <a:latin typeface="+mn-lt"/>
              <a:ea typeface="+mn-ea"/>
              <a:cs typeface="+mn-cs"/>
            </a:rPr>
            <a:t>11.1</a:t>
          </a:r>
          <a:r>
            <a:rPr lang="ja-JP" altLang="ja-JP" sz="1100">
              <a:solidFill>
                <a:schemeClr val="dk1"/>
              </a:solidFill>
              <a:effectLst/>
              <a:latin typeface="+mn-lt"/>
              <a:ea typeface="+mn-ea"/>
              <a:cs typeface="+mn-cs"/>
            </a:rPr>
            <a:t>億円となっ</a:t>
          </a:r>
          <a:r>
            <a:rPr lang="ja-JP" altLang="en-US" sz="1100">
              <a:solidFill>
                <a:schemeClr val="dk1"/>
              </a:solidFill>
              <a:effectLst/>
              <a:latin typeface="+mn-lt"/>
              <a:ea typeface="+mn-ea"/>
              <a:cs typeface="+mn-cs"/>
            </a:rPr>
            <a:t>ており、一定の効果が表れていることから、</a:t>
          </a:r>
          <a:r>
            <a:rPr lang="ja-JP" altLang="ja-JP" sz="1100">
              <a:solidFill>
                <a:schemeClr val="dk1"/>
              </a:solidFill>
              <a:effectLst/>
              <a:latin typeface="+mn-lt"/>
              <a:ea typeface="+mn-ea"/>
              <a:cs typeface="+mn-cs"/>
            </a:rPr>
            <a:t>今後も、機会を捉えて</a:t>
          </a:r>
          <a:r>
            <a:rPr lang="ja-JP" altLang="en-US" sz="1100">
              <a:solidFill>
                <a:schemeClr val="dk1"/>
              </a:solidFill>
              <a:effectLst/>
              <a:latin typeface="+mn-lt"/>
              <a:ea typeface="+mn-ea"/>
              <a:cs typeface="+mn-cs"/>
            </a:rPr>
            <a:t>繰上償還実施の検討を継続するとともに、</a:t>
          </a:r>
          <a:r>
            <a:rPr lang="ja-JP" altLang="ja-JP" sz="1100">
              <a:solidFill>
                <a:schemeClr val="dk1"/>
              </a:solidFill>
              <a:effectLst/>
              <a:latin typeface="+mn-lt"/>
              <a:ea typeface="+mn-ea"/>
              <a:cs typeface="+mn-cs"/>
            </a:rPr>
            <a:t>新規発行</a:t>
          </a:r>
          <a:r>
            <a:rPr lang="ja-JP" altLang="en-US" sz="1100">
              <a:solidFill>
                <a:schemeClr val="dk1"/>
              </a:solidFill>
              <a:effectLst/>
              <a:latin typeface="+mn-lt"/>
              <a:ea typeface="+mn-ea"/>
              <a:cs typeface="+mn-cs"/>
            </a:rPr>
            <a:t>を可能な範囲で抑制し、償還期間を短く設定するなど</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公債費負担額、将来負担額の抑制に努める。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1" name="テキスト ボックス 34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2" name="直線コネクタ 34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3" name="テキスト ボックス 34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44" name="直線コネクタ 34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45" name="テキスト ボックス 34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46" name="直線コネクタ 34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47" name="テキスト ボックス 34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48" name="直線コネクタ 34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49" name="テキスト ボックス 34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0" name="直線コネクタ 34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1" name="テキスト ボックス 35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52" name="直線コネクタ 35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53" name="テキスト ボックス 35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4" name="直線コネクタ 35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155787</xdr:rowOff>
    </xdr:from>
    <xdr:to>
      <xdr:col>24</xdr:col>
      <xdr:colOff>558800</xdr:colOff>
      <xdr:row>43</xdr:row>
      <xdr:rowOff>151554</xdr:rowOff>
    </xdr:to>
    <xdr:cxnSp macro="">
      <xdr:nvCxnSpPr>
        <xdr:cNvPr id="356" name="直線コネクタ 355"/>
        <xdr:cNvCxnSpPr/>
      </xdr:nvCxnSpPr>
      <xdr:spPr>
        <a:xfrm flipV="1">
          <a:off x="17018000" y="6156537"/>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123631</xdr:rowOff>
    </xdr:from>
    <xdr:ext cx="762000" cy="259045"/>
    <xdr:sp macro="" textlink="">
      <xdr:nvSpPr>
        <xdr:cNvPr id="357"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43</xdr:row>
      <xdr:rowOff>151554</xdr:rowOff>
    </xdr:from>
    <xdr:to>
      <xdr:col>24</xdr:col>
      <xdr:colOff>647700</xdr:colOff>
      <xdr:row>43</xdr:row>
      <xdr:rowOff>151554</xdr:rowOff>
    </xdr:to>
    <xdr:cxnSp macro="">
      <xdr:nvCxnSpPr>
        <xdr:cNvPr id="358" name="直線コネクタ 357"/>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70714</xdr:rowOff>
    </xdr:from>
    <xdr:ext cx="762000" cy="259045"/>
    <xdr:sp macro="" textlink="">
      <xdr:nvSpPr>
        <xdr:cNvPr id="359" name="公債費負担の状況最大値テキスト"/>
        <xdr:cNvSpPr txBox="1"/>
      </xdr:nvSpPr>
      <xdr:spPr>
        <a:xfrm>
          <a:off x="17106900" y="590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35</xdr:row>
      <xdr:rowOff>155787</xdr:rowOff>
    </xdr:from>
    <xdr:to>
      <xdr:col>24</xdr:col>
      <xdr:colOff>647700</xdr:colOff>
      <xdr:row>35</xdr:row>
      <xdr:rowOff>155787</xdr:rowOff>
    </xdr:to>
    <xdr:cxnSp macro="">
      <xdr:nvCxnSpPr>
        <xdr:cNvPr id="360" name="直線コネクタ 359"/>
        <xdr:cNvCxnSpPr/>
      </xdr:nvCxnSpPr>
      <xdr:spPr>
        <a:xfrm>
          <a:off x="16929100" y="615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97790</xdr:rowOff>
    </xdr:from>
    <xdr:to>
      <xdr:col>24</xdr:col>
      <xdr:colOff>558800</xdr:colOff>
      <xdr:row>42</xdr:row>
      <xdr:rowOff>162137</xdr:rowOff>
    </xdr:to>
    <xdr:cxnSp macro="">
      <xdr:nvCxnSpPr>
        <xdr:cNvPr id="361" name="直線コネクタ 360"/>
        <xdr:cNvCxnSpPr/>
      </xdr:nvCxnSpPr>
      <xdr:spPr>
        <a:xfrm flipV="1">
          <a:off x="16179800" y="72986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62"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63" name="フローチャート : 判断 362"/>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162137</xdr:rowOff>
    </xdr:from>
    <xdr:to>
      <xdr:col>23</xdr:col>
      <xdr:colOff>406400</xdr:colOff>
      <xdr:row>43</xdr:row>
      <xdr:rowOff>38946</xdr:rowOff>
    </xdr:to>
    <xdr:cxnSp macro="">
      <xdr:nvCxnSpPr>
        <xdr:cNvPr id="364" name="直線コネクタ 363"/>
        <xdr:cNvCxnSpPr/>
      </xdr:nvCxnSpPr>
      <xdr:spPr>
        <a:xfrm flipV="1">
          <a:off x="15290800" y="7363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65" name="フローチャート : 判断 364"/>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32614</xdr:rowOff>
    </xdr:from>
    <xdr:ext cx="736600" cy="259045"/>
    <xdr:sp macro="" textlink="">
      <xdr:nvSpPr>
        <xdr:cNvPr id="366" name="テキスト ボックス 365"/>
        <xdr:cNvSpPr txBox="1"/>
      </xdr:nvSpPr>
      <xdr:spPr>
        <a:xfrm>
          <a:off x="15798800" y="671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38946</xdr:rowOff>
    </xdr:from>
    <xdr:to>
      <xdr:col>22</xdr:col>
      <xdr:colOff>203200</xdr:colOff>
      <xdr:row>43</xdr:row>
      <xdr:rowOff>87206</xdr:rowOff>
    </xdr:to>
    <xdr:cxnSp macro="">
      <xdr:nvCxnSpPr>
        <xdr:cNvPr id="367" name="直線コネクタ 366"/>
        <xdr:cNvCxnSpPr/>
      </xdr:nvCxnSpPr>
      <xdr:spPr>
        <a:xfrm flipV="1">
          <a:off x="14401800" y="74112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68" name="フローチャート : 判断 367"/>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88917</xdr:rowOff>
    </xdr:from>
    <xdr:ext cx="762000" cy="259045"/>
    <xdr:sp macro="" textlink="">
      <xdr:nvSpPr>
        <xdr:cNvPr id="369" name="テキスト ボックス 368"/>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635000</xdr:colOff>
      <xdr:row>41</xdr:row>
      <xdr:rowOff>33444</xdr:rowOff>
    </xdr:from>
    <xdr:to>
      <xdr:col>21</xdr:col>
      <xdr:colOff>50800</xdr:colOff>
      <xdr:row>41</xdr:row>
      <xdr:rowOff>135044</xdr:rowOff>
    </xdr:to>
    <xdr:sp macro="" textlink="">
      <xdr:nvSpPr>
        <xdr:cNvPr id="370" name="フローチャート : 判断 369"/>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145221</xdr:rowOff>
    </xdr:from>
    <xdr:ext cx="762000" cy="259045"/>
    <xdr:sp macro="" textlink="">
      <xdr:nvSpPr>
        <xdr:cNvPr id="371" name="テキスト ボックス 370"/>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2" name="テキスト ボックス 37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73" name="テキスト ボックス 37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74" name="テキスト ボックス 37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75" name="テキスト ボックス 37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76" name="テキスト ボックス 37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77" name="円/楕円 376"/>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78"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111337</xdr:rowOff>
    </xdr:from>
    <xdr:to>
      <xdr:col>23</xdr:col>
      <xdr:colOff>457200</xdr:colOff>
      <xdr:row>43</xdr:row>
      <xdr:rowOff>41487</xdr:rowOff>
    </xdr:to>
    <xdr:sp macro="" textlink="">
      <xdr:nvSpPr>
        <xdr:cNvPr id="379" name="円/楕円 378"/>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26264</xdr:rowOff>
    </xdr:from>
    <xdr:ext cx="736600" cy="259045"/>
    <xdr:sp macro="" textlink="">
      <xdr:nvSpPr>
        <xdr:cNvPr id="380" name="テキスト ボックス 379"/>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159596</xdr:rowOff>
    </xdr:from>
    <xdr:to>
      <xdr:col>22</xdr:col>
      <xdr:colOff>254000</xdr:colOff>
      <xdr:row>43</xdr:row>
      <xdr:rowOff>89746</xdr:rowOff>
    </xdr:to>
    <xdr:sp macro="" textlink="">
      <xdr:nvSpPr>
        <xdr:cNvPr id="381" name="円/楕円 380"/>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74523</xdr:rowOff>
    </xdr:from>
    <xdr:ext cx="762000" cy="259045"/>
    <xdr:sp macro="" textlink="">
      <xdr:nvSpPr>
        <xdr:cNvPr id="382" name="テキスト ボックス 381"/>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36406</xdr:rowOff>
    </xdr:from>
    <xdr:to>
      <xdr:col>21</xdr:col>
      <xdr:colOff>50800</xdr:colOff>
      <xdr:row>43</xdr:row>
      <xdr:rowOff>138006</xdr:rowOff>
    </xdr:to>
    <xdr:sp macro="" textlink="">
      <xdr:nvSpPr>
        <xdr:cNvPr id="383" name="円/楕円 382"/>
        <xdr:cNvSpPr/>
      </xdr:nvSpPr>
      <xdr:spPr>
        <a:xfrm>
          <a:off x="14351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122783</xdr:rowOff>
    </xdr:from>
    <xdr:ext cx="762000" cy="259045"/>
    <xdr:sp macro="" textlink="">
      <xdr:nvSpPr>
        <xdr:cNvPr id="384" name="テキスト ボックス 383"/>
        <xdr:cNvSpPr txBox="1"/>
      </xdr:nvSpPr>
      <xdr:spPr>
        <a:xfrm>
          <a:off x="14020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85" name="正方形/長方形 38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86" name="テキスト ボックス 38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87" name="テキスト ボックス 38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88" name="正方形/長方形 38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89" name="正方形/長方形 38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0" name="正方形/長方形 38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391" name="正方形/長方形 39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392" name="正方形/長方形 39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393" name="正方形/長方形 39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394" name="正方形/長方形 39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395" name="正方形/長方形 39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396" name="正方形/長方形 39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397" name="テキスト ボックス 39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義務教育施設の大規模改修など</a:t>
          </a:r>
          <a:r>
            <a:rPr kumimoji="1" lang="ja-JP" altLang="ja-JP" sz="1100">
              <a:solidFill>
                <a:schemeClr val="dk1"/>
              </a:solidFill>
              <a:effectLst/>
              <a:latin typeface="+mn-lt"/>
              <a:ea typeface="+mn-ea"/>
              <a:cs typeface="+mn-cs"/>
            </a:rPr>
            <a:t>大型事業の実施</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により地方債現在高が対前年比</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％増加したが、歳計剰余金を後年度償還のため</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減債基金に積立するなど、公債費等の義務的経費の削減に努め、財政の健全化を図る。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398" name="テキスト ボックス 39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399" name="直線コネクタ 39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0" name="テキスト ボックス 39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01" name="直線コネクタ 40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02" name="テキスト ボックス 40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03" name="直線コネクタ 40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04" name="テキスト ボックス 40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05" name="直線コネクタ 40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06" name="テキスト ボックス 40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07" name="直線コネクタ 40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08" name="テキスト ボックス 40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09" name="直線コネクタ 40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10" name="テキスト ボックス 40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11" name="直線コネクタ 41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12" name="テキスト ボックス 41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3" name="直線コネクタ 41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99423</xdr:rowOff>
    </xdr:to>
    <xdr:cxnSp macro="">
      <xdr:nvCxnSpPr>
        <xdr:cNvPr id="415" name="直線コネクタ 414"/>
        <xdr:cNvCxnSpPr/>
      </xdr:nvCxnSpPr>
      <xdr:spPr>
        <a:xfrm flipV="1">
          <a:off x="17018000" y="2313214"/>
          <a:ext cx="0" cy="1558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71500</xdr:rowOff>
    </xdr:from>
    <xdr:ext cx="762000" cy="259045"/>
    <xdr:sp macro="" textlink="">
      <xdr:nvSpPr>
        <xdr:cNvPr id="416" name="将来負担の状況最小値テキスト"/>
        <xdr:cNvSpPr txBox="1"/>
      </xdr:nvSpPr>
      <xdr:spPr>
        <a:xfrm>
          <a:off x="17106900" y="38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135.6</a:t>
          </a:r>
          <a:endParaRPr kumimoji="1" lang="ja-JP" altLang="en-US" sz="1000" b="1">
            <a:latin typeface="ＭＳ Ｐゴシック"/>
          </a:endParaRPr>
        </a:p>
      </xdr:txBody>
    </xdr:sp>
    <xdr:clientData/>
  </xdr:oneCellAnchor>
  <xdr:twoCellAnchor>
    <xdr:from>
      <xdr:col>24</xdr:col>
      <xdr:colOff>469900</xdr:colOff>
      <xdr:row>22</xdr:row>
      <xdr:rowOff>99423</xdr:rowOff>
    </xdr:from>
    <xdr:to>
      <xdr:col>24</xdr:col>
      <xdr:colOff>647700</xdr:colOff>
      <xdr:row>22</xdr:row>
      <xdr:rowOff>99423</xdr:rowOff>
    </xdr:to>
    <xdr:cxnSp macro="">
      <xdr:nvCxnSpPr>
        <xdr:cNvPr id="417" name="直線コネクタ 416"/>
        <xdr:cNvCxnSpPr/>
      </xdr:nvCxnSpPr>
      <xdr:spPr>
        <a:xfrm>
          <a:off x="16929100" y="387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1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19" name="直線コネクタ 41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144719</xdr:rowOff>
    </xdr:from>
    <xdr:to>
      <xdr:col>24</xdr:col>
      <xdr:colOff>558800</xdr:colOff>
      <xdr:row>22</xdr:row>
      <xdr:rowOff>2903</xdr:rowOff>
    </xdr:to>
    <xdr:cxnSp macro="">
      <xdr:nvCxnSpPr>
        <xdr:cNvPr id="420" name="直線コネクタ 419"/>
        <xdr:cNvCxnSpPr/>
      </xdr:nvCxnSpPr>
      <xdr:spPr>
        <a:xfrm flipV="1">
          <a:off x="16179800" y="3573719"/>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89824</xdr:rowOff>
    </xdr:from>
    <xdr:ext cx="762000" cy="259045"/>
    <xdr:sp macro="" textlink="">
      <xdr:nvSpPr>
        <xdr:cNvPr id="421" name="将来負担の状況平均値テキスト"/>
        <xdr:cNvSpPr txBox="1"/>
      </xdr:nvSpPr>
      <xdr:spPr>
        <a:xfrm>
          <a:off x="17106900" y="24901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73297</xdr:rowOff>
    </xdr:from>
    <xdr:to>
      <xdr:col>24</xdr:col>
      <xdr:colOff>609600</xdr:colOff>
      <xdr:row>16</xdr:row>
      <xdr:rowOff>3447</xdr:rowOff>
    </xdr:to>
    <xdr:sp macro="" textlink="">
      <xdr:nvSpPr>
        <xdr:cNvPr id="422" name="フローチャート : 判断 421"/>
        <xdr:cNvSpPr/>
      </xdr:nvSpPr>
      <xdr:spPr>
        <a:xfrm>
          <a:off x="16967200" y="26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2903</xdr:rowOff>
    </xdr:from>
    <xdr:to>
      <xdr:col>23</xdr:col>
      <xdr:colOff>406400</xdr:colOff>
      <xdr:row>22</xdr:row>
      <xdr:rowOff>59206</xdr:rowOff>
    </xdr:to>
    <xdr:cxnSp macro="">
      <xdr:nvCxnSpPr>
        <xdr:cNvPr id="423" name="直線コネクタ 422"/>
        <xdr:cNvCxnSpPr/>
      </xdr:nvCxnSpPr>
      <xdr:spPr>
        <a:xfrm flipV="1">
          <a:off x="15290800" y="377480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4112</xdr:rowOff>
    </xdr:from>
    <xdr:to>
      <xdr:col>23</xdr:col>
      <xdr:colOff>457200</xdr:colOff>
      <xdr:row>16</xdr:row>
      <xdr:rowOff>105712</xdr:rowOff>
    </xdr:to>
    <xdr:sp macro="" textlink="">
      <xdr:nvSpPr>
        <xdr:cNvPr id="424" name="フローチャート : 判断 423"/>
        <xdr:cNvSpPr/>
      </xdr:nvSpPr>
      <xdr:spPr>
        <a:xfrm>
          <a:off x="16129000" y="274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115889</xdr:rowOff>
    </xdr:from>
    <xdr:ext cx="736600" cy="259045"/>
    <xdr:sp macro="" textlink="">
      <xdr:nvSpPr>
        <xdr:cNvPr id="425" name="テキスト ボックス 424"/>
        <xdr:cNvSpPr txBox="1"/>
      </xdr:nvSpPr>
      <xdr:spPr>
        <a:xfrm>
          <a:off x="15798800" y="2516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59206</xdr:rowOff>
    </xdr:from>
    <xdr:to>
      <xdr:col>22</xdr:col>
      <xdr:colOff>203200</xdr:colOff>
      <xdr:row>22</xdr:row>
      <xdr:rowOff>153428</xdr:rowOff>
    </xdr:to>
    <xdr:cxnSp macro="">
      <xdr:nvCxnSpPr>
        <xdr:cNvPr id="426" name="直線コネクタ 425"/>
        <xdr:cNvCxnSpPr/>
      </xdr:nvCxnSpPr>
      <xdr:spPr>
        <a:xfrm flipV="1">
          <a:off x="14401800" y="3831106"/>
          <a:ext cx="889000" cy="9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155787</xdr:rowOff>
    </xdr:from>
    <xdr:to>
      <xdr:col>22</xdr:col>
      <xdr:colOff>254000</xdr:colOff>
      <xdr:row>17</xdr:row>
      <xdr:rowOff>85937</xdr:rowOff>
    </xdr:to>
    <xdr:sp macro="" textlink="">
      <xdr:nvSpPr>
        <xdr:cNvPr id="427" name="フローチャート : 判断 426"/>
        <xdr:cNvSpPr/>
      </xdr:nvSpPr>
      <xdr:spPr>
        <a:xfrm>
          <a:off x="15240000" y="289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96114</xdr:rowOff>
    </xdr:from>
    <xdr:ext cx="762000" cy="259045"/>
    <xdr:sp macro="" textlink="">
      <xdr:nvSpPr>
        <xdr:cNvPr id="428" name="テキスト ボックス 427"/>
        <xdr:cNvSpPr txBox="1"/>
      </xdr:nvSpPr>
      <xdr:spPr>
        <a:xfrm>
          <a:off x="14909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42938</xdr:rowOff>
    </xdr:from>
    <xdr:to>
      <xdr:col>21</xdr:col>
      <xdr:colOff>50800</xdr:colOff>
      <xdr:row>17</xdr:row>
      <xdr:rowOff>144538</xdr:rowOff>
    </xdr:to>
    <xdr:sp macro="" textlink="">
      <xdr:nvSpPr>
        <xdr:cNvPr id="429" name="フローチャート : 判断 428"/>
        <xdr:cNvSpPr/>
      </xdr:nvSpPr>
      <xdr:spPr>
        <a:xfrm>
          <a:off x="14351000" y="29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154715</xdr:rowOff>
    </xdr:from>
    <xdr:ext cx="762000" cy="259045"/>
    <xdr:sp macro="" textlink="">
      <xdr:nvSpPr>
        <xdr:cNvPr id="430" name="テキスト ボックス 429"/>
        <xdr:cNvSpPr txBox="1"/>
      </xdr:nvSpPr>
      <xdr:spPr>
        <a:xfrm>
          <a:off x="14020800" y="27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1" name="テキスト ボックス 43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2" name="テキスト ボックス 43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3" name="テキスト ボックス 43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34" name="テキスト ボックス 43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35" name="テキスト ボックス 43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93919</xdr:rowOff>
    </xdr:from>
    <xdr:to>
      <xdr:col>24</xdr:col>
      <xdr:colOff>609600</xdr:colOff>
      <xdr:row>21</xdr:row>
      <xdr:rowOff>24069</xdr:rowOff>
    </xdr:to>
    <xdr:sp macro="" textlink="">
      <xdr:nvSpPr>
        <xdr:cNvPr id="436" name="円/楕円 435"/>
        <xdr:cNvSpPr/>
      </xdr:nvSpPr>
      <xdr:spPr>
        <a:xfrm>
          <a:off x="16967200" y="35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65996</xdr:rowOff>
    </xdr:from>
    <xdr:ext cx="762000" cy="259045"/>
    <xdr:sp macro="" textlink="">
      <xdr:nvSpPr>
        <xdr:cNvPr id="437" name="将来負担の状況該当値テキスト"/>
        <xdr:cNvSpPr txBox="1"/>
      </xdr:nvSpPr>
      <xdr:spPr>
        <a:xfrm>
          <a:off x="17106900" y="349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123553</xdr:rowOff>
    </xdr:from>
    <xdr:to>
      <xdr:col>23</xdr:col>
      <xdr:colOff>457200</xdr:colOff>
      <xdr:row>22</xdr:row>
      <xdr:rowOff>53703</xdr:rowOff>
    </xdr:to>
    <xdr:sp macro="" textlink="">
      <xdr:nvSpPr>
        <xdr:cNvPr id="438" name="円/楕円 437"/>
        <xdr:cNvSpPr/>
      </xdr:nvSpPr>
      <xdr:spPr>
        <a:xfrm>
          <a:off x="16129000" y="37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38480</xdr:rowOff>
    </xdr:from>
    <xdr:ext cx="736600" cy="259045"/>
    <xdr:sp macro="" textlink="">
      <xdr:nvSpPr>
        <xdr:cNvPr id="439" name="テキスト ボックス 438"/>
        <xdr:cNvSpPr txBox="1"/>
      </xdr:nvSpPr>
      <xdr:spPr>
        <a:xfrm>
          <a:off x="15798800" y="381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8406</xdr:rowOff>
    </xdr:from>
    <xdr:to>
      <xdr:col>22</xdr:col>
      <xdr:colOff>254000</xdr:colOff>
      <xdr:row>22</xdr:row>
      <xdr:rowOff>110006</xdr:rowOff>
    </xdr:to>
    <xdr:sp macro="" textlink="">
      <xdr:nvSpPr>
        <xdr:cNvPr id="440" name="円/楕円 439"/>
        <xdr:cNvSpPr/>
      </xdr:nvSpPr>
      <xdr:spPr>
        <a:xfrm>
          <a:off x="15240000" y="378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94783</xdr:rowOff>
    </xdr:from>
    <xdr:ext cx="762000" cy="259045"/>
    <xdr:sp macro="" textlink="">
      <xdr:nvSpPr>
        <xdr:cNvPr id="441" name="テキスト ボックス 440"/>
        <xdr:cNvSpPr txBox="1"/>
      </xdr:nvSpPr>
      <xdr:spPr>
        <a:xfrm>
          <a:off x="14909800" y="3866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132.1</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102628</xdr:rowOff>
    </xdr:from>
    <xdr:to>
      <xdr:col>21</xdr:col>
      <xdr:colOff>50800</xdr:colOff>
      <xdr:row>23</xdr:row>
      <xdr:rowOff>32778</xdr:rowOff>
    </xdr:to>
    <xdr:sp macro="" textlink="">
      <xdr:nvSpPr>
        <xdr:cNvPr id="442" name="円/楕円 441"/>
        <xdr:cNvSpPr/>
      </xdr:nvSpPr>
      <xdr:spPr>
        <a:xfrm>
          <a:off x="14351000" y="387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23</xdr:row>
      <xdr:rowOff>17555</xdr:rowOff>
    </xdr:from>
    <xdr:ext cx="762000" cy="259045"/>
    <xdr:sp macro="" textlink="">
      <xdr:nvSpPr>
        <xdr:cNvPr id="443" name="テキスト ボックス 442"/>
        <xdr:cNvSpPr txBox="1"/>
      </xdr:nvSpPr>
      <xdr:spPr>
        <a:xfrm>
          <a:off x="14020800" y="396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岩手県一関市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124,344
123,555
1,256.42
76,612,996
73,425,828
2,745,541
41,342,752
86,006,756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109.7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　－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市町村合併により、類似団体平均を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る状況である。「定員適正化計画」に基づき、計画的な職員の確保に配慮しつつ、退職者と採用者との調整、事務事業の見直し、組織、機構の簡素合理化、民間委託や指定管理者制度活用の推進等により、</a:t>
          </a:r>
          <a:r>
            <a:rPr lang="ja-JP" altLang="ja-JP" sz="1100">
              <a:solidFill>
                <a:sysClr val="windowText" lastClr="000000"/>
              </a:solidFill>
              <a:effectLst/>
              <a:latin typeface="+mn-lt"/>
              <a:ea typeface="+mn-ea"/>
              <a:cs typeface="+mn-cs"/>
            </a:rPr>
            <a:t>平成２３年度から２７年度までの５年間で職員数を</a:t>
          </a:r>
          <a:r>
            <a:rPr lang="en-US" altLang="ja-JP" sz="1100">
              <a:solidFill>
                <a:sysClr val="windowText" lastClr="000000"/>
              </a:solidFill>
              <a:effectLst/>
              <a:latin typeface="+mn-lt"/>
              <a:ea typeface="+mn-ea"/>
              <a:cs typeface="+mn-cs"/>
            </a:rPr>
            <a:t>8.8</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137</a:t>
          </a:r>
          <a:r>
            <a:rPr lang="ja-JP" altLang="ja-JP" sz="1100">
              <a:solidFill>
                <a:sysClr val="windowText" lastClr="000000"/>
              </a:solidFill>
              <a:effectLst/>
              <a:latin typeface="+mn-lt"/>
              <a:ea typeface="+mn-ea"/>
              <a:cs typeface="+mn-cs"/>
            </a:rPr>
            <a:t>人）削減することに努める。</a:t>
          </a:r>
          <a:endParaRPr lang="ja-JP" altLang="ja-JP">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42</xdr:row>
      <xdr:rowOff>61685</xdr:rowOff>
    </xdr:to>
    <xdr:cxnSp macro="">
      <xdr:nvCxnSpPr>
        <xdr:cNvPr id="61" name="直線コネクタ 60"/>
        <xdr:cNvCxnSpPr/>
      </xdr:nvCxnSpPr>
      <xdr:spPr>
        <a:xfrm flipV="1">
          <a:off x="4826000" y="5809343"/>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33762</xdr:rowOff>
    </xdr:from>
    <xdr:ext cx="762000" cy="259045"/>
    <xdr:sp macro="" textlink="">
      <xdr:nvSpPr>
        <xdr:cNvPr id="62"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6</xdr:col>
      <xdr:colOff>612775</xdr:colOff>
      <xdr:row>42</xdr:row>
      <xdr:rowOff>61685</xdr:rowOff>
    </xdr:from>
    <xdr:to>
      <xdr:col>7</xdr:col>
      <xdr:colOff>104775</xdr:colOff>
      <xdr:row>42</xdr:row>
      <xdr:rowOff>61685</xdr:rowOff>
    </xdr:to>
    <xdr:cxnSp macro="">
      <xdr:nvCxnSpPr>
        <xdr:cNvPr id="63" name="直線コネクタ 62"/>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4"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5" name="直線コネクタ 64"/>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45357</xdr:rowOff>
    </xdr:from>
    <xdr:to>
      <xdr:col>7</xdr:col>
      <xdr:colOff>15875</xdr:colOff>
      <xdr:row>40</xdr:row>
      <xdr:rowOff>45357</xdr:rowOff>
    </xdr:to>
    <xdr:cxnSp macro="">
      <xdr:nvCxnSpPr>
        <xdr:cNvPr id="66" name="直線コネクタ 65"/>
        <xdr:cNvCxnSpPr/>
      </xdr:nvCxnSpPr>
      <xdr:spPr>
        <a:xfrm>
          <a:off x="3987800" y="6903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2920</xdr:rowOff>
    </xdr:from>
    <xdr:ext cx="762000" cy="259045"/>
    <xdr:sp macro="" textlink="">
      <xdr:nvSpPr>
        <xdr:cNvPr id="67" name="人件費平均値テキスト"/>
        <xdr:cNvSpPr txBox="1"/>
      </xdr:nvSpPr>
      <xdr:spPr>
        <a:xfrm>
          <a:off x="4914900" y="6175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157843</xdr:rowOff>
    </xdr:from>
    <xdr:to>
      <xdr:col>7</xdr:col>
      <xdr:colOff>66675</xdr:colOff>
      <xdr:row>37</xdr:row>
      <xdr:rowOff>87993</xdr:rowOff>
    </xdr:to>
    <xdr:sp macro="" textlink="">
      <xdr:nvSpPr>
        <xdr:cNvPr id="68" name="フローチャート : 判断 67"/>
        <xdr:cNvSpPr/>
      </xdr:nvSpPr>
      <xdr:spPr>
        <a:xfrm>
          <a:off x="47752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45357</xdr:rowOff>
    </xdr:from>
    <xdr:to>
      <xdr:col>5</xdr:col>
      <xdr:colOff>549275</xdr:colOff>
      <xdr:row>40</xdr:row>
      <xdr:rowOff>94343</xdr:rowOff>
    </xdr:to>
    <xdr:cxnSp macro="">
      <xdr:nvCxnSpPr>
        <xdr:cNvPr id="69" name="直線コネクタ 68"/>
        <xdr:cNvCxnSpPr/>
      </xdr:nvCxnSpPr>
      <xdr:spPr>
        <a:xfrm flipV="1">
          <a:off x="3098800" y="69033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70" name="フローチャート : 判断 69"/>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71" name="テキスト ボックス 70"/>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94343</xdr:rowOff>
    </xdr:from>
    <xdr:to>
      <xdr:col>4</xdr:col>
      <xdr:colOff>346075</xdr:colOff>
      <xdr:row>41</xdr:row>
      <xdr:rowOff>86178</xdr:rowOff>
    </xdr:to>
    <xdr:cxnSp macro="">
      <xdr:nvCxnSpPr>
        <xdr:cNvPr id="72" name="直線コネクタ 71"/>
        <xdr:cNvCxnSpPr/>
      </xdr:nvCxnSpPr>
      <xdr:spPr>
        <a:xfrm flipV="1">
          <a:off x="2209800" y="69523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149678</xdr:rowOff>
    </xdr:from>
    <xdr:to>
      <xdr:col>4</xdr:col>
      <xdr:colOff>396875</xdr:colOff>
      <xdr:row>38</xdr:row>
      <xdr:rowOff>79828</xdr:rowOff>
    </xdr:to>
    <xdr:sp macro="" textlink="">
      <xdr:nvSpPr>
        <xdr:cNvPr id="73" name="フローチャート : 判断 72"/>
        <xdr:cNvSpPr/>
      </xdr:nvSpPr>
      <xdr:spPr>
        <a:xfrm>
          <a:off x="3048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90005</xdr:rowOff>
    </xdr:from>
    <xdr:ext cx="762000" cy="259045"/>
    <xdr:sp macro="" textlink="">
      <xdr:nvSpPr>
        <xdr:cNvPr id="74" name="テキスト ボックス 73"/>
        <xdr:cNvSpPr txBox="1"/>
      </xdr:nvSpPr>
      <xdr:spPr>
        <a:xfrm>
          <a:off x="2717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3</xdr:col>
      <xdr:colOff>92075</xdr:colOff>
      <xdr:row>38</xdr:row>
      <xdr:rowOff>43543</xdr:rowOff>
    </xdr:from>
    <xdr:to>
      <xdr:col>3</xdr:col>
      <xdr:colOff>193675</xdr:colOff>
      <xdr:row>38</xdr:row>
      <xdr:rowOff>145143</xdr:rowOff>
    </xdr:to>
    <xdr:sp macro="" textlink="">
      <xdr:nvSpPr>
        <xdr:cNvPr id="75" name="フローチャート : 判断 74"/>
        <xdr:cNvSpPr/>
      </xdr:nvSpPr>
      <xdr:spPr>
        <a:xfrm>
          <a:off x="2159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155320</xdr:rowOff>
    </xdr:from>
    <xdr:ext cx="762000" cy="259045"/>
    <xdr:sp macro="" textlink="">
      <xdr:nvSpPr>
        <xdr:cNvPr id="76" name="テキスト ボックス 75"/>
        <xdr:cNvSpPr txBox="1"/>
      </xdr:nvSpPr>
      <xdr:spPr>
        <a:xfrm>
          <a:off x="1828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166007</xdr:rowOff>
    </xdr:from>
    <xdr:to>
      <xdr:col>7</xdr:col>
      <xdr:colOff>66675</xdr:colOff>
      <xdr:row>40</xdr:row>
      <xdr:rowOff>96157</xdr:rowOff>
    </xdr:to>
    <xdr:sp macro="" textlink="">
      <xdr:nvSpPr>
        <xdr:cNvPr id="82" name="円/楕円 81"/>
        <xdr:cNvSpPr/>
      </xdr:nvSpPr>
      <xdr:spPr>
        <a:xfrm>
          <a:off x="4775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138084</xdr:rowOff>
    </xdr:from>
    <xdr:ext cx="762000" cy="259045"/>
    <xdr:sp macro="" textlink="">
      <xdr:nvSpPr>
        <xdr:cNvPr id="83" name="人件費該当値テキスト"/>
        <xdr:cNvSpPr txBox="1"/>
      </xdr:nvSpPr>
      <xdr:spPr>
        <a:xfrm>
          <a:off x="4914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166007</xdr:rowOff>
    </xdr:from>
    <xdr:to>
      <xdr:col>5</xdr:col>
      <xdr:colOff>600075</xdr:colOff>
      <xdr:row>40</xdr:row>
      <xdr:rowOff>96157</xdr:rowOff>
    </xdr:to>
    <xdr:sp macro="" textlink="">
      <xdr:nvSpPr>
        <xdr:cNvPr id="84" name="円/楕円 83"/>
        <xdr:cNvSpPr/>
      </xdr:nvSpPr>
      <xdr:spPr>
        <a:xfrm>
          <a:off x="3937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80934</xdr:rowOff>
    </xdr:from>
    <xdr:ext cx="736600" cy="259045"/>
    <xdr:sp macro="" textlink="">
      <xdr:nvSpPr>
        <xdr:cNvPr id="85" name="テキスト ボックス 84"/>
        <xdr:cNvSpPr txBox="1"/>
      </xdr:nvSpPr>
      <xdr:spPr>
        <a:xfrm>
          <a:off x="3606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43543</xdr:rowOff>
    </xdr:from>
    <xdr:to>
      <xdr:col>4</xdr:col>
      <xdr:colOff>396875</xdr:colOff>
      <xdr:row>40</xdr:row>
      <xdr:rowOff>145143</xdr:rowOff>
    </xdr:to>
    <xdr:sp macro="" textlink="">
      <xdr:nvSpPr>
        <xdr:cNvPr id="86" name="円/楕円 85"/>
        <xdr:cNvSpPr/>
      </xdr:nvSpPr>
      <xdr:spPr>
        <a:xfrm>
          <a:off x="3048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129920</xdr:rowOff>
    </xdr:from>
    <xdr:ext cx="762000" cy="259045"/>
    <xdr:sp macro="" textlink="">
      <xdr:nvSpPr>
        <xdr:cNvPr id="87" name="テキスト ボックス 86"/>
        <xdr:cNvSpPr txBox="1"/>
      </xdr:nvSpPr>
      <xdr:spPr>
        <a:xfrm>
          <a:off x="2717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35378</xdr:rowOff>
    </xdr:from>
    <xdr:to>
      <xdr:col>3</xdr:col>
      <xdr:colOff>193675</xdr:colOff>
      <xdr:row>41</xdr:row>
      <xdr:rowOff>136978</xdr:rowOff>
    </xdr:to>
    <xdr:sp macro="" textlink="">
      <xdr:nvSpPr>
        <xdr:cNvPr id="88" name="円/楕円 87"/>
        <xdr:cNvSpPr/>
      </xdr:nvSpPr>
      <xdr:spPr>
        <a:xfrm>
          <a:off x="2159000" y="70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121755</xdr:rowOff>
    </xdr:from>
    <xdr:ext cx="762000" cy="259045"/>
    <xdr:sp macro="" textlink="">
      <xdr:nvSpPr>
        <xdr:cNvPr id="89" name="テキスト ボックス 88"/>
        <xdr:cNvSpPr txBox="1"/>
      </xdr:nvSpPr>
      <xdr:spPr>
        <a:xfrm>
          <a:off x="1828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0" name="正方形/長方形 89"/>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1" name="正方形/長方形 90"/>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2" name="正方形/長方形 91"/>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3" name="正方形/長方形 92"/>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4" name="正方形/長方形 93"/>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5" name="正方形/長方形 94"/>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6" name="正方形/長方形 95"/>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8" name="正方形/長方形 97"/>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0" name="テキスト ボックス 99"/>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施設管理経費の縮減など、内部管理経費の削減により、物件費に係る経常収支比率は類似団体平均を下回っている。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3" name="テキスト ボックス 102"/>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5" name="テキスト ボックス 104"/>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7" name="テキスト ボックス 106"/>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1" name="テキスト ボックス 110"/>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3" name="テキスト ボックス 112"/>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5" name="テキスト ボックス 114"/>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88900</xdr:rowOff>
    </xdr:from>
    <xdr:to>
      <xdr:col>24</xdr:col>
      <xdr:colOff>31750</xdr:colOff>
      <xdr:row>22</xdr:row>
      <xdr:rowOff>63500</xdr:rowOff>
    </xdr:to>
    <xdr:cxnSp macro="">
      <xdr:nvCxnSpPr>
        <xdr:cNvPr id="117" name="直線コネクタ 116"/>
        <xdr:cNvCxnSpPr/>
      </xdr:nvCxnSpPr>
      <xdr:spPr>
        <a:xfrm flipV="1">
          <a:off x="16510000" y="24892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35577</xdr:rowOff>
    </xdr:from>
    <xdr:ext cx="762000" cy="259045"/>
    <xdr:sp macro="" textlink="">
      <xdr:nvSpPr>
        <xdr:cNvPr id="118" name="物件費最小値テキスト"/>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22</xdr:row>
      <xdr:rowOff>63500</xdr:rowOff>
    </xdr:from>
    <xdr:to>
      <xdr:col>24</xdr:col>
      <xdr:colOff>120650</xdr:colOff>
      <xdr:row>22</xdr:row>
      <xdr:rowOff>63500</xdr:rowOff>
    </xdr:to>
    <xdr:cxnSp macro="">
      <xdr:nvCxnSpPr>
        <xdr:cNvPr id="119" name="直線コネクタ 118"/>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3827</xdr:rowOff>
    </xdr:from>
    <xdr:ext cx="762000" cy="259045"/>
    <xdr:sp macro="" textlink="">
      <xdr:nvSpPr>
        <xdr:cNvPr id="120" name="物件費最大値テキスト"/>
        <xdr:cNvSpPr txBox="1"/>
      </xdr:nvSpPr>
      <xdr:spPr>
        <a:xfrm>
          <a:off x="165989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14</xdr:row>
      <xdr:rowOff>88900</xdr:rowOff>
    </xdr:from>
    <xdr:to>
      <xdr:col>24</xdr:col>
      <xdr:colOff>120650</xdr:colOff>
      <xdr:row>14</xdr:row>
      <xdr:rowOff>88900</xdr:rowOff>
    </xdr:to>
    <xdr:cxnSp macro="">
      <xdr:nvCxnSpPr>
        <xdr:cNvPr id="121" name="直線コネクタ 120"/>
        <xdr:cNvCxnSpPr/>
      </xdr:nvCxnSpPr>
      <xdr:spPr>
        <a:xfrm>
          <a:off x="16421100" y="248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19050</xdr:rowOff>
    </xdr:from>
    <xdr:to>
      <xdr:col>24</xdr:col>
      <xdr:colOff>31750</xdr:colOff>
      <xdr:row>15</xdr:row>
      <xdr:rowOff>69850</xdr:rowOff>
    </xdr:to>
    <xdr:cxnSp macro="">
      <xdr:nvCxnSpPr>
        <xdr:cNvPr id="122" name="直線コネクタ 121"/>
        <xdr:cNvCxnSpPr/>
      </xdr:nvCxnSpPr>
      <xdr:spPr>
        <a:xfrm>
          <a:off x="15671800" y="2590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3"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4" name="フローチャート : 判断 123"/>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101600</xdr:rowOff>
    </xdr:from>
    <xdr:to>
      <xdr:col>22</xdr:col>
      <xdr:colOff>565150</xdr:colOff>
      <xdr:row>15</xdr:row>
      <xdr:rowOff>19050</xdr:rowOff>
    </xdr:to>
    <xdr:cxnSp macro="">
      <xdr:nvCxnSpPr>
        <xdr:cNvPr id="125" name="直線コネクタ 124"/>
        <xdr:cNvCxnSpPr/>
      </xdr:nvCxnSpPr>
      <xdr:spPr>
        <a:xfrm>
          <a:off x="14782800" y="2501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26" name="フローチャート : 判断 125"/>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27" name="テキスト ボックス 126"/>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38100</xdr:rowOff>
    </xdr:from>
    <xdr:to>
      <xdr:col>21</xdr:col>
      <xdr:colOff>361950</xdr:colOff>
      <xdr:row>14</xdr:row>
      <xdr:rowOff>101600</xdr:rowOff>
    </xdr:to>
    <xdr:cxnSp macro="">
      <xdr:nvCxnSpPr>
        <xdr:cNvPr id="128" name="直線コネクタ 127"/>
        <xdr:cNvCxnSpPr/>
      </xdr:nvCxnSpPr>
      <xdr:spPr>
        <a:xfrm>
          <a:off x="13893800" y="243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xdr:rowOff>
    </xdr:from>
    <xdr:to>
      <xdr:col>21</xdr:col>
      <xdr:colOff>412750</xdr:colOff>
      <xdr:row>16</xdr:row>
      <xdr:rowOff>114300</xdr:rowOff>
    </xdr:to>
    <xdr:sp macro="" textlink="">
      <xdr:nvSpPr>
        <xdr:cNvPr id="129" name="フローチャート : 判断 128"/>
        <xdr:cNvSpPr/>
      </xdr:nvSpPr>
      <xdr:spPr>
        <a:xfrm>
          <a:off x="14732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99077</xdr:rowOff>
    </xdr:from>
    <xdr:ext cx="762000" cy="259045"/>
    <xdr:sp macro="" textlink="">
      <xdr:nvSpPr>
        <xdr:cNvPr id="130" name="テキスト ボックス 129"/>
        <xdr:cNvSpPr txBox="1"/>
      </xdr:nvSpPr>
      <xdr:spPr>
        <a:xfrm>
          <a:off x="14401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107950</xdr:colOff>
      <xdr:row>15</xdr:row>
      <xdr:rowOff>120650</xdr:rowOff>
    </xdr:from>
    <xdr:to>
      <xdr:col>20</xdr:col>
      <xdr:colOff>209550</xdr:colOff>
      <xdr:row>16</xdr:row>
      <xdr:rowOff>50800</xdr:rowOff>
    </xdr:to>
    <xdr:sp macro="" textlink="">
      <xdr:nvSpPr>
        <xdr:cNvPr id="131" name="フローチャート : 判断 130"/>
        <xdr:cNvSpPr/>
      </xdr:nvSpPr>
      <xdr:spPr>
        <a:xfrm>
          <a:off x="13843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35577</xdr:rowOff>
    </xdr:from>
    <xdr:ext cx="762000" cy="259045"/>
    <xdr:sp macro="" textlink="">
      <xdr:nvSpPr>
        <xdr:cNvPr id="132" name="テキスト ボックス 131"/>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3" name="テキスト ボックス 13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4" name="テキスト ボックス 13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5" name="テキスト ボックス 13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6" name="テキスト ボックス 13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7" name="テキスト ボックス 13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38" name="円/楕円 137"/>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39"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139700</xdr:rowOff>
    </xdr:from>
    <xdr:to>
      <xdr:col>22</xdr:col>
      <xdr:colOff>615950</xdr:colOff>
      <xdr:row>15</xdr:row>
      <xdr:rowOff>69850</xdr:rowOff>
    </xdr:to>
    <xdr:sp macro="" textlink="">
      <xdr:nvSpPr>
        <xdr:cNvPr id="140" name="円/楕円 139"/>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80027</xdr:rowOff>
    </xdr:from>
    <xdr:ext cx="736600" cy="259045"/>
    <xdr:sp macro="" textlink="">
      <xdr:nvSpPr>
        <xdr:cNvPr id="141" name="テキスト ボックス 140"/>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50800</xdr:rowOff>
    </xdr:from>
    <xdr:to>
      <xdr:col>21</xdr:col>
      <xdr:colOff>412750</xdr:colOff>
      <xdr:row>14</xdr:row>
      <xdr:rowOff>152400</xdr:rowOff>
    </xdr:to>
    <xdr:sp macro="" textlink="">
      <xdr:nvSpPr>
        <xdr:cNvPr id="142" name="円/楕円 141"/>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162577</xdr:rowOff>
    </xdr:from>
    <xdr:ext cx="762000" cy="259045"/>
    <xdr:sp macro="" textlink="">
      <xdr:nvSpPr>
        <xdr:cNvPr id="143" name="テキスト ボックス 142"/>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158750</xdr:rowOff>
    </xdr:from>
    <xdr:to>
      <xdr:col>20</xdr:col>
      <xdr:colOff>209550</xdr:colOff>
      <xdr:row>14</xdr:row>
      <xdr:rowOff>88900</xdr:rowOff>
    </xdr:to>
    <xdr:sp macro="" textlink="">
      <xdr:nvSpPr>
        <xdr:cNvPr id="144" name="円/楕円 143"/>
        <xdr:cNvSpPr/>
      </xdr:nvSpPr>
      <xdr:spPr>
        <a:xfrm>
          <a:off x="13843000" y="23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99077</xdr:rowOff>
    </xdr:from>
    <xdr:ext cx="762000" cy="259045"/>
    <xdr:sp macro="" textlink="">
      <xdr:nvSpPr>
        <xdr:cNvPr id="145" name="テキスト ボックス 144"/>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6" name="正方形/長方形 14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47" name="正方形/長方形 14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48" name="正方形/長方形 14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49" name="正方形/長方形 14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0" name="正方形/長方形 14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1" name="正方形/長方形 15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2" name="正方形/長方形 15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3" name="正方形/長方形 15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4" name="正方形/長方形 15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5" name="正方形/長方形 15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6" name="テキスト ボックス 15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扶助費に係る経常収支比率は類似団体平均を下回っているものの、</a:t>
          </a:r>
          <a:r>
            <a:rPr lang="ja-JP" altLang="en-US" sz="1100">
              <a:solidFill>
                <a:schemeClr val="dk1"/>
              </a:solidFill>
              <a:effectLst/>
              <a:latin typeface="+mn-lt"/>
              <a:ea typeface="+mn-ea"/>
              <a:cs typeface="+mn-cs"/>
            </a:rPr>
            <a:t>高齢化や共働き世帯の増加により介護給付費や</a:t>
          </a:r>
          <a:r>
            <a:rPr lang="ja-JP" altLang="ja-JP" sz="1100">
              <a:solidFill>
                <a:schemeClr val="dk1"/>
              </a:solidFill>
              <a:effectLst/>
              <a:latin typeface="+mn-lt"/>
              <a:ea typeface="+mn-ea"/>
              <a:cs typeface="+mn-cs"/>
            </a:rPr>
            <a:t>保育所等管理運営費</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医療給付費等が増加傾向</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あ</a:t>
          </a:r>
          <a:r>
            <a:rPr lang="ja-JP" altLang="en-US" sz="1100">
              <a:solidFill>
                <a:schemeClr val="dk1"/>
              </a:solidFill>
              <a:effectLst/>
              <a:latin typeface="+mn-lt"/>
              <a:ea typeface="+mn-ea"/>
              <a:cs typeface="+mn-cs"/>
            </a:rPr>
            <a:t>ることから</a:t>
          </a:r>
          <a:r>
            <a:rPr lang="ja-JP" altLang="ja-JP" sz="1100">
              <a:solidFill>
                <a:schemeClr val="dk1"/>
              </a:solidFill>
              <a:effectLst/>
              <a:latin typeface="+mn-lt"/>
              <a:ea typeface="+mn-ea"/>
              <a:cs typeface="+mn-cs"/>
            </a:rPr>
            <a:t>、今後の動向</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注視</a:t>
          </a:r>
          <a:r>
            <a:rPr lang="ja-JP" altLang="en-US" sz="1100">
              <a:solidFill>
                <a:schemeClr val="dk1"/>
              </a:solidFill>
              <a:effectLst/>
              <a:latin typeface="+mn-lt"/>
              <a:ea typeface="+mn-ea"/>
              <a:cs typeface="+mn-cs"/>
            </a:rPr>
            <a:t>し適切な対応に努める。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57" name="テキスト ボックス 15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58" name="直線コネクタ 15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59" name="テキスト ボックス 15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0" name="直線コネクタ 15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1" name="テキスト ボックス 16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2" name="直線コネクタ 16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3" name="テキスト ボックス 16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4" name="直線コネクタ 16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5" name="テキスト ボックス 16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6" name="直線コネクタ 16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67" name="テキスト ボックス 16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68" name="直線コネクタ 16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69" name="テキスト ボックス 16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1" name="テキスト ボックス 17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55</xdr:row>
      <xdr:rowOff>146050</xdr:rowOff>
    </xdr:from>
    <xdr:to>
      <xdr:col>7</xdr:col>
      <xdr:colOff>15875</xdr:colOff>
      <xdr:row>61</xdr:row>
      <xdr:rowOff>107950</xdr:rowOff>
    </xdr:to>
    <xdr:cxnSp macro="">
      <xdr:nvCxnSpPr>
        <xdr:cNvPr id="173" name="直線コネクタ 172"/>
        <xdr:cNvCxnSpPr/>
      </xdr:nvCxnSpPr>
      <xdr:spPr>
        <a:xfrm flipV="1">
          <a:off x="4826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4"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5" name="直線コネクタ 174"/>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60977</xdr:rowOff>
    </xdr:from>
    <xdr:ext cx="762000" cy="259045"/>
    <xdr:sp macro="" textlink="">
      <xdr:nvSpPr>
        <xdr:cNvPr id="176" name="扶助費最大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55</xdr:row>
      <xdr:rowOff>146050</xdr:rowOff>
    </xdr:from>
    <xdr:to>
      <xdr:col>7</xdr:col>
      <xdr:colOff>104775</xdr:colOff>
      <xdr:row>55</xdr:row>
      <xdr:rowOff>146050</xdr:rowOff>
    </xdr:to>
    <xdr:cxnSp macro="">
      <xdr:nvCxnSpPr>
        <xdr:cNvPr id="177" name="直線コネクタ 176"/>
        <xdr:cNvCxnSpPr/>
      </xdr:nvCxnSpPr>
      <xdr:spPr>
        <a:xfrm>
          <a:off x="4737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50800</xdr:rowOff>
    </xdr:to>
    <xdr:cxnSp macro="">
      <xdr:nvCxnSpPr>
        <xdr:cNvPr id="178" name="直線コネクタ 177"/>
        <xdr:cNvCxnSpPr/>
      </xdr:nvCxnSpPr>
      <xdr:spPr>
        <a:xfrm flipV="1">
          <a:off x="3987800" y="9575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10177</xdr:rowOff>
    </xdr:from>
    <xdr:ext cx="762000" cy="259045"/>
    <xdr:sp macro="" textlink="">
      <xdr:nvSpPr>
        <xdr:cNvPr id="179" name="扶助費平均値テキスト"/>
        <xdr:cNvSpPr txBox="1"/>
      </xdr:nvSpPr>
      <xdr:spPr>
        <a:xfrm>
          <a:off x="4914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38100</xdr:rowOff>
    </xdr:from>
    <xdr:to>
      <xdr:col>7</xdr:col>
      <xdr:colOff>66675</xdr:colOff>
      <xdr:row>58</xdr:row>
      <xdr:rowOff>139700</xdr:rowOff>
    </xdr:to>
    <xdr:sp macro="" textlink="">
      <xdr:nvSpPr>
        <xdr:cNvPr id="180" name="フローチャート : 判断 179"/>
        <xdr:cNvSpPr/>
      </xdr:nvSpPr>
      <xdr:spPr>
        <a:xfrm>
          <a:off x="4775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50800</xdr:rowOff>
    </xdr:to>
    <xdr:cxnSp macro="">
      <xdr:nvCxnSpPr>
        <xdr:cNvPr id="181" name="直線コネクタ 180"/>
        <xdr:cNvCxnSpPr/>
      </xdr:nvCxnSpPr>
      <xdr:spPr>
        <a:xfrm>
          <a:off x="3098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0</xdr:rowOff>
    </xdr:from>
    <xdr:to>
      <xdr:col>5</xdr:col>
      <xdr:colOff>600075</xdr:colOff>
      <xdr:row>58</xdr:row>
      <xdr:rowOff>101600</xdr:rowOff>
    </xdr:to>
    <xdr:sp macro="" textlink="">
      <xdr:nvSpPr>
        <xdr:cNvPr id="182" name="フローチャート : 判断 181"/>
        <xdr:cNvSpPr/>
      </xdr:nvSpPr>
      <xdr:spPr>
        <a:xfrm>
          <a:off x="3937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183" name="テキスト ボックス 182"/>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55</xdr:row>
      <xdr:rowOff>107950</xdr:rowOff>
    </xdr:to>
    <xdr:cxnSp macro="">
      <xdr:nvCxnSpPr>
        <xdr:cNvPr id="184" name="直線コネクタ 183"/>
        <xdr:cNvCxnSpPr/>
      </xdr:nvCxnSpPr>
      <xdr:spPr>
        <a:xfrm>
          <a:off x="2209800" y="91948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76200</xdr:rowOff>
    </xdr:from>
    <xdr:to>
      <xdr:col>4</xdr:col>
      <xdr:colOff>396875</xdr:colOff>
      <xdr:row>59</xdr:row>
      <xdr:rowOff>6350</xdr:rowOff>
    </xdr:to>
    <xdr:sp macro="" textlink="">
      <xdr:nvSpPr>
        <xdr:cNvPr id="185" name="フローチャート : 判断 184"/>
        <xdr:cNvSpPr/>
      </xdr:nvSpPr>
      <xdr:spPr>
        <a:xfrm>
          <a:off x="3048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162577</xdr:rowOff>
    </xdr:from>
    <xdr:ext cx="762000" cy="259045"/>
    <xdr:sp macro="" textlink="">
      <xdr:nvSpPr>
        <xdr:cNvPr id="186" name="テキスト ボックス 185"/>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187" name="フローチャート : 判断 186"/>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188" name="テキスト ボックス 187"/>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89" name="テキスト ボックス 18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0" name="テキスト ボックス 18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1" name="テキスト ボックス 19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2" name="テキスト ボックス 19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3" name="テキスト ボックス 19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94" name="円/楕円 193"/>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3827</xdr:rowOff>
    </xdr:from>
    <xdr:ext cx="762000" cy="259045"/>
    <xdr:sp macro="" textlink="">
      <xdr:nvSpPr>
        <xdr:cNvPr id="195"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196" name="円/楕円 195"/>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197" name="テキスト ボックス 19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57150</xdr:rowOff>
    </xdr:from>
    <xdr:to>
      <xdr:col>4</xdr:col>
      <xdr:colOff>396875</xdr:colOff>
      <xdr:row>55</xdr:row>
      <xdr:rowOff>158750</xdr:rowOff>
    </xdr:to>
    <xdr:sp macro="" textlink="">
      <xdr:nvSpPr>
        <xdr:cNvPr id="198" name="円/楕円 197"/>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9" name="テキスト ボックス 198"/>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57150</xdr:rowOff>
    </xdr:from>
    <xdr:to>
      <xdr:col>3</xdr:col>
      <xdr:colOff>193675</xdr:colOff>
      <xdr:row>53</xdr:row>
      <xdr:rowOff>158750</xdr:rowOff>
    </xdr:to>
    <xdr:sp macro="" textlink="">
      <xdr:nvSpPr>
        <xdr:cNvPr id="200" name="円/楕円 19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168927</xdr:rowOff>
    </xdr:from>
    <xdr:ext cx="762000" cy="259045"/>
    <xdr:sp macro="" textlink="">
      <xdr:nvSpPr>
        <xdr:cNvPr id="201" name="テキスト ボックス 20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02" name="正方形/長方形 20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03" name="正方形/長方形 20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04" name="正方形/長方形 20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05" name="正方形/長方形 20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06" name="正方形/長方形 20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07" name="正方形/長方形 20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08" name="正方形/長方形 20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09" name="正方形/長方形 20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0" name="正方形/長方形 20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1" name="正方形/長方形 21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12" name="テキスト ボックス 21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a:solidFill>
                <a:schemeClr val="dk1"/>
              </a:solidFill>
              <a:effectLst/>
              <a:latin typeface="+mn-lt"/>
              <a:ea typeface="+mn-ea"/>
              <a:cs typeface="+mn-cs"/>
            </a:rPr>
            <a:t>その他に係る経常収支比率は繰出金がより増加傾向にあるものの、貸付金が減少傾向にあるため、類似団体平均を下回っている。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13" name="テキスト ボックス 21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14" name="直線コネクタ 21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15" name="テキスト ボックス 21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16" name="直線コネクタ 21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17" name="テキスト ボックス 21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18" name="直線コネクタ 21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19" name="テキスト ボックス 21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0" name="直線コネクタ 21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1" name="テキスト ボックス 22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22" name="直線コネクタ 22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23" name="テキスト ボックス 22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24" name="直線コネクタ 22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25" name="テキスト ボックス 22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26" name="直線コネクタ 22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27" name="テキスト ボックス 22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133350</xdr:rowOff>
    </xdr:from>
    <xdr:to>
      <xdr:col>24</xdr:col>
      <xdr:colOff>31750</xdr:colOff>
      <xdr:row>61</xdr:row>
      <xdr:rowOff>133350</xdr:rowOff>
    </xdr:to>
    <xdr:cxnSp macro="">
      <xdr:nvCxnSpPr>
        <xdr:cNvPr id="229" name="直線コネクタ 228"/>
        <xdr:cNvCxnSpPr/>
      </xdr:nvCxnSpPr>
      <xdr:spPr>
        <a:xfrm flipV="1">
          <a:off x="16510000" y="9220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30"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31" name="直線コネクタ 230"/>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48277</xdr:rowOff>
    </xdr:from>
    <xdr:ext cx="762000" cy="259045"/>
    <xdr:sp macro="" textlink="">
      <xdr:nvSpPr>
        <xdr:cNvPr id="232" name="その他最大値テキスト"/>
        <xdr:cNvSpPr txBox="1"/>
      </xdr:nvSpPr>
      <xdr:spPr>
        <a:xfrm>
          <a:off x="165989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53</xdr:row>
      <xdr:rowOff>133350</xdr:rowOff>
    </xdr:from>
    <xdr:to>
      <xdr:col>24</xdr:col>
      <xdr:colOff>120650</xdr:colOff>
      <xdr:row>53</xdr:row>
      <xdr:rowOff>133350</xdr:rowOff>
    </xdr:to>
    <xdr:cxnSp macro="">
      <xdr:nvCxnSpPr>
        <xdr:cNvPr id="233" name="直線コネクタ 232"/>
        <xdr:cNvCxnSpPr/>
      </xdr:nvCxnSpPr>
      <xdr:spPr>
        <a:xfrm>
          <a:off x="16421100" y="922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38100</xdr:rowOff>
    </xdr:from>
    <xdr:to>
      <xdr:col>24</xdr:col>
      <xdr:colOff>31750</xdr:colOff>
      <xdr:row>54</xdr:row>
      <xdr:rowOff>88900</xdr:rowOff>
    </xdr:to>
    <xdr:cxnSp macro="">
      <xdr:nvCxnSpPr>
        <xdr:cNvPr id="234" name="直線コネクタ 233"/>
        <xdr:cNvCxnSpPr/>
      </xdr:nvCxnSpPr>
      <xdr:spPr>
        <a:xfrm>
          <a:off x="15671800" y="9296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22877</xdr:rowOff>
    </xdr:from>
    <xdr:ext cx="762000" cy="259045"/>
    <xdr:sp macro="" textlink="">
      <xdr:nvSpPr>
        <xdr:cNvPr id="235" name="その他平均値テキスト"/>
        <xdr:cNvSpPr txBox="1"/>
      </xdr:nvSpPr>
      <xdr:spPr>
        <a:xfrm>
          <a:off x="16598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50800</xdr:rowOff>
    </xdr:from>
    <xdr:to>
      <xdr:col>24</xdr:col>
      <xdr:colOff>82550</xdr:colOff>
      <xdr:row>56</xdr:row>
      <xdr:rowOff>152400</xdr:rowOff>
    </xdr:to>
    <xdr:sp macro="" textlink="">
      <xdr:nvSpPr>
        <xdr:cNvPr id="236" name="フローチャート : 判断 235"/>
        <xdr:cNvSpPr/>
      </xdr:nvSpPr>
      <xdr:spPr>
        <a:xfrm>
          <a:off x="16459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133350</xdr:rowOff>
    </xdr:from>
    <xdr:to>
      <xdr:col>22</xdr:col>
      <xdr:colOff>565150</xdr:colOff>
      <xdr:row>54</xdr:row>
      <xdr:rowOff>38100</xdr:rowOff>
    </xdr:to>
    <xdr:cxnSp macro="">
      <xdr:nvCxnSpPr>
        <xdr:cNvPr id="237" name="直線コネクタ 236"/>
        <xdr:cNvCxnSpPr/>
      </xdr:nvCxnSpPr>
      <xdr:spPr>
        <a:xfrm>
          <a:off x="14782800" y="9220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38" name="フローチャート : 判断 237"/>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39" name="テキスト ボックス 238"/>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57150</xdr:rowOff>
    </xdr:from>
    <xdr:to>
      <xdr:col>21</xdr:col>
      <xdr:colOff>361950</xdr:colOff>
      <xdr:row>53</xdr:row>
      <xdr:rowOff>133350</xdr:rowOff>
    </xdr:to>
    <xdr:cxnSp macro="">
      <xdr:nvCxnSpPr>
        <xdr:cNvPr id="240" name="直線コネクタ 239"/>
        <xdr:cNvCxnSpPr/>
      </xdr:nvCxnSpPr>
      <xdr:spPr>
        <a:xfrm>
          <a:off x="13893800" y="914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41" name="フローチャート : 判断 240"/>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48277</xdr:rowOff>
    </xdr:from>
    <xdr:ext cx="762000" cy="259045"/>
    <xdr:sp macro="" textlink="">
      <xdr:nvSpPr>
        <xdr:cNvPr id="242" name="テキスト ボックス 241"/>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107950</xdr:colOff>
      <xdr:row>55</xdr:row>
      <xdr:rowOff>69850</xdr:rowOff>
    </xdr:from>
    <xdr:to>
      <xdr:col>20</xdr:col>
      <xdr:colOff>209550</xdr:colOff>
      <xdr:row>56</xdr:row>
      <xdr:rowOff>0</xdr:rowOff>
    </xdr:to>
    <xdr:sp macro="" textlink="">
      <xdr:nvSpPr>
        <xdr:cNvPr id="243" name="フローチャート : 判断 242"/>
        <xdr:cNvSpPr/>
      </xdr:nvSpPr>
      <xdr:spPr>
        <a:xfrm>
          <a:off x="13843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156227</xdr:rowOff>
    </xdr:from>
    <xdr:ext cx="762000" cy="259045"/>
    <xdr:sp macro="" textlink="">
      <xdr:nvSpPr>
        <xdr:cNvPr id="244" name="テキスト ボックス 243"/>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45" name="テキスト ボックス 24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46" name="テキスト ボックス 24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47" name="テキスト ボックス 24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48" name="テキスト ボックス 24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49" name="テキスト ボックス 24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50" name="円/楕円 249"/>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51"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158750</xdr:rowOff>
    </xdr:from>
    <xdr:to>
      <xdr:col>22</xdr:col>
      <xdr:colOff>615950</xdr:colOff>
      <xdr:row>54</xdr:row>
      <xdr:rowOff>88900</xdr:rowOff>
    </xdr:to>
    <xdr:sp macro="" textlink="">
      <xdr:nvSpPr>
        <xdr:cNvPr id="252" name="円/楕円 251"/>
        <xdr:cNvSpPr/>
      </xdr:nvSpPr>
      <xdr:spPr>
        <a:xfrm>
          <a:off x="15621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99077</xdr:rowOff>
    </xdr:from>
    <xdr:ext cx="736600" cy="259045"/>
    <xdr:sp macro="" textlink="">
      <xdr:nvSpPr>
        <xdr:cNvPr id="253" name="テキスト ボックス 252"/>
        <xdr:cNvSpPr txBox="1"/>
      </xdr:nvSpPr>
      <xdr:spPr>
        <a:xfrm>
          <a:off x="15290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82550</xdr:rowOff>
    </xdr:from>
    <xdr:to>
      <xdr:col>21</xdr:col>
      <xdr:colOff>412750</xdr:colOff>
      <xdr:row>54</xdr:row>
      <xdr:rowOff>12700</xdr:rowOff>
    </xdr:to>
    <xdr:sp macro="" textlink="">
      <xdr:nvSpPr>
        <xdr:cNvPr id="254" name="円/楕円 253"/>
        <xdr:cNvSpPr/>
      </xdr:nvSpPr>
      <xdr:spPr>
        <a:xfrm>
          <a:off x="14732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22877</xdr:rowOff>
    </xdr:from>
    <xdr:ext cx="762000" cy="259045"/>
    <xdr:sp macro="" textlink="">
      <xdr:nvSpPr>
        <xdr:cNvPr id="255" name="テキスト ボックス 254"/>
        <xdr:cNvSpPr txBox="1"/>
      </xdr:nvSpPr>
      <xdr:spPr>
        <a:xfrm>
          <a:off x="14401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6350</xdr:rowOff>
    </xdr:from>
    <xdr:to>
      <xdr:col>20</xdr:col>
      <xdr:colOff>209550</xdr:colOff>
      <xdr:row>53</xdr:row>
      <xdr:rowOff>107950</xdr:rowOff>
    </xdr:to>
    <xdr:sp macro="" textlink="">
      <xdr:nvSpPr>
        <xdr:cNvPr id="256" name="円/楕円 255"/>
        <xdr:cNvSpPr/>
      </xdr:nvSpPr>
      <xdr:spPr>
        <a:xfrm>
          <a:off x="13843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118127</xdr:rowOff>
    </xdr:from>
    <xdr:ext cx="762000" cy="259045"/>
    <xdr:sp macro="" textlink="">
      <xdr:nvSpPr>
        <xdr:cNvPr id="257" name="テキスト ボックス 256"/>
        <xdr:cNvSpPr txBox="1"/>
      </xdr:nvSpPr>
      <xdr:spPr>
        <a:xfrm>
          <a:off x="13512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58" name="正方形/長方形 25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59" name="正方形/長方形 25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0" name="正方形/長方形 25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1" name="正方形/長方形 26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62" name="正方形/長方形 26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63" name="正方形/長方形 26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64" name="正方形/長方形 26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65" name="正方形/長方形 26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66" name="正方形/長方形 26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67" name="正方形/長方形 26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68" name="テキスト ボックス 26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各種団体の運営費補助金の</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カットなど、経費の削減を行っているが、補助費に係る経常収支比率は類似団体平均を上回っている。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69" name="テキスト ボックス 26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0" name="直線コネクタ 26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1" name="テキスト ボックス 27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72" name="直線コネクタ 27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73" name="テキスト ボックス 27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74" name="直線コネクタ 27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75" name="テキスト ボックス 27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76" name="直線コネクタ 27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77" name="テキスト ボックス 27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78" name="直線コネクタ 27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79" name="テキスト ボックス 27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0" name="直線コネクタ 27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1" name="テキスト ボックス 28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82" name="直線コネクタ 28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83" name="テキスト ボックス 28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85" name="テキスト ボックス 28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159657</xdr:rowOff>
    </xdr:from>
    <xdr:to>
      <xdr:col>24</xdr:col>
      <xdr:colOff>31750</xdr:colOff>
      <xdr:row>42</xdr:row>
      <xdr:rowOff>12700</xdr:rowOff>
    </xdr:to>
    <xdr:cxnSp macro="">
      <xdr:nvCxnSpPr>
        <xdr:cNvPr id="287" name="直線コネクタ 286"/>
        <xdr:cNvCxnSpPr/>
      </xdr:nvCxnSpPr>
      <xdr:spPr>
        <a:xfrm flipV="1">
          <a:off x="16510000" y="5646057"/>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28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289" name="直線コネクタ 28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74584</xdr:rowOff>
    </xdr:from>
    <xdr:ext cx="762000" cy="259045"/>
    <xdr:sp macro="" textlink="">
      <xdr:nvSpPr>
        <xdr:cNvPr id="290" name="補助費等最大値テキスト"/>
        <xdr:cNvSpPr txBox="1"/>
      </xdr:nvSpPr>
      <xdr:spPr>
        <a:xfrm>
          <a:off x="16598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32</xdr:row>
      <xdr:rowOff>159657</xdr:rowOff>
    </xdr:from>
    <xdr:to>
      <xdr:col>24</xdr:col>
      <xdr:colOff>120650</xdr:colOff>
      <xdr:row>32</xdr:row>
      <xdr:rowOff>159657</xdr:rowOff>
    </xdr:to>
    <xdr:cxnSp macro="">
      <xdr:nvCxnSpPr>
        <xdr:cNvPr id="291" name="直線コネクタ 290"/>
        <xdr:cNvCxnSpPr/>
      </xdr:nvCxnSpPr>
      <xdr:spPr>
        <a:xfrm>
          <a:off x="16421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94343</xdr:rowOff>
    </xdr:from>
    <xdr:to>
      <xdr:col>24</xdr:col>
      <xdr:colOff>31750</xdr:colOff>
      <xdr:row>38</xdr:row>
      <xdr:rowOff>159657</xdr:rowOff>
    </xdr:to>
    <xdr:cxnSp macro="">
      <xdr:nvCxnSpPr>
        <xdr:cNvPr id="292" name="直線コネクタ 291"/>
        <xdr:cNvCxnSpPr/>
      </xdr:nvCxnSpPr>
      <xdr:spPr>
        <a:xfrm>
          <a:off x="15671800" y="6609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51905</xdr:rowOff>
    </xdr:from>
    <xdr:ext cx="762000" cy="259045"/>
    <xdr:sp macro="" textlink="">
      <xdr:nvSpPr>
        <xdr:cNvPr id="293" name="補助費等平均値テキスト"/>
        <xdr:cNvSpPr txBox="1"/>
      </xdr:nvSpPr>
      <xdr:spPr>
        <a:xfrm>
          <a:off x="16598900" y="622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35378</xdr:rowOff>
    </xdr:from>
    <xdr:to>
      <xdr:col>24</xdr:col>
      <xdr:colOff>82550</xdr:colOff>
      <xdr:row>37</xdr:row>
      <xdr:rowOff>136978</xdr:rowOff>
    </xdr:to>
    <xdr:sp macro="" textlink="">
      <xdr:nvSpPr>
        <xdr:cNvPr id="294" name="フローチャート : 判断 293"/>
        <xdr:cNvSpPr/>
      </xdr:nvSpPr>
      <xdr:spPr>
        <a:xfrm>
          <a:off x="164592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94343</xdr:rowOff>
    </xdr:from>
    <xdr:to>
      <xdr:col>22</xdr:col>
      <xdr:colOff>565150</xdr:colOff>
      <xdr:row>38</xdr:row>
      <xdr:rowOff>143328</xdr:rowOff>
    </xdr:to>
    <xdr:cxnSp macro="">
      <xdr:nvCxnSpPr>
        <xdr:cNvPr id="295" name="直線コネクタ 294"/>
        <xdr:cNvCxnSpPr/>
      </xdr:nvCxnSpPr>
      <xdr:spPr>
        <a:xfrm flipV="1">
          <a:off x="14782800" y="66094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84364</xdr:rowOff>
    </xdr:from>
    <xdr:to>
      <xdr:col>22</xdr:col>
      <xdr:colOff>615950</xdr:colOff>
      <xdr:row>38</xdr:row>
      <xdr:rowOff>14514</xdr:rowOff>
    </xdr:to>
    <xdr:sp macro="" textlink="">
      <xdr:nvSpPr>
        <xdr:cNvPr id="296" name="フローチャート : 判断 295"/>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24691</xdr:rowOff>
    </xdr:from>
    <xdr:ext cx="736600" cy="259045"/>
    <xdr:sp macro="" textlink="">
      <xdr:nvSpPr>
        <xdr:cNvPr id="297" name="テキスト ボックス 296"/>
        <xdr:cNvSpPr txBox="1"/>
      </xdr:nvSpPr>
      <xdr:spPr>
        <a:xfrm>
          <a:off x="15290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143328</xdr:rowOff>
    </xdr:from>
    <xdr:to>
      <xdr:col>21</xdr:col>
      <xdr:colOff>361950</xdr:colOff>
      <xdr:row>39</xdr:row>
      <xdr:rowOff>118835</xdr:rowOff>
    </xdr:to>
    <xdr:cxnSp macro="">
      <xdr:nvCxnSpPr>
        <xdr:cNvPr id="298" name="直線コネクタ 297"/>
        <xdr:cNvCxnSpPr/>
      </xdr:nvCxnSpPr>
      <xdr:spPr>
        <a:xfrm flipV="1">
          <a:off x="13893800" y="66584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117022</xdr:rowOff>
    </xdr:from>
    <xdr:to>
      <xdr:col>21</xdr:col>
      <xdr:colOff>412750</xdr:colOff>
      <xdr:row>38</xdr:row>
      <xdr:rowOff>47172</xdr:rowOff>
    </xdr:to>
    <xdr:sp macro="" textlink="">
      <xdr:nvSpPr>
        <xdr:cNvPr id="299" name="フローチャート : 判断 298"/>
        <xdr:cNvSpPr/>
      </xdr:nvSpPr>
      <xdr:spPr>
        <a:xfrm>
          <a:off x="14732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57349</xdr:rowOff>
    </xdr:from>
    <xdr:ext cx="762000" cy="259045"/>
    <xdr:sp macro="" textlink="">
      <xdr:nvSpPr>
        <xdr:cNvPr id="300" name="テキスト ボックス 299"/>
        <xdr:cNvSpPr txBox="1"/>
      </xdr:nvSpPr>
      <xdr:spPr>
        <a:xfrm>
          <a:off x="14401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107950</xdr:colOff>
      <xdr:row>37</xdr:row>
      <xdr:rowOff>166007</xdr:rowOff>
    </xdr:from>
    <xdr:to>
      <xdr:col>20</xdr:col>
      <xdr:colOff>209550</xdr:colOff>
      <xdr:row>38</xdr:row>
      <xdr:rowOff>96157</xdr:rowOff>
    </xdr:to>
    <xdr:sp macro="" textlink="">
      <xdr:nvSpPr>
        <xdr:cNvPr id="301" name="フローチャート : 判断 300"/>
        <xdr:cNvSpPr/>
      </xdr:nvSpPr>
      <xdr:spPr>
        <a:xfrm>
          <a:off x="13843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106334</xdr:rowOff>
    </xdr:from>
    <xdr:ext cx="762000" cy="259045"/>
    <xdr:sp macro="" textlink="">
      <xdr:nvSpPr>
        <xdr:cNvPr id="302" name="テキスト ボックス 301"/>
        <xdr:cNvSpPr txBox="1"/>
      </xdr:nvSpPr>
      <xdr:spPr>
        <a:xfrm>
          <a:off x="13512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03" name="テキスト ボックス 30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04" name="テキスト ボックス 30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05" name="テキスト ボックス 30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06" name="テキスト ボックス 30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07" name="テキスト ボックス 30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108857</xdr:rowOff>
    </xdr:from>
    <xdr:to>
      <xdr:col>24</xdr:col>
      <xdr:colOff>82550</xdr:colOff>
      <xdr:row>39</xdr:row>
      <xdr:rowOff>39007</xdr:rowOff>
    </xdr:to>
    <xdr:sp macro="" textlink="">
      <xdr:nvSpPr>
        <xdr:cNvPr id="308" name="円/楕円 307"/>
        <xdr:cNvSpPr/>
      </xdr:nvSpPr>
      <xdr:spPr>
        <a:xfrm>
          <a:off x="16459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80934</xdr:rowOff>
    </xdr:from>
    <xdr:ext cx="762000" cy="259045"/>
    <xdr:sp macro="" textlink="">
      <xdr:nvSpPr>
        <xdr:cNvPr id="309" name="補助費等該当値テキスト"/>
        <xdr:cNvSpPr txBox="1"/>
      </xdr:nvSpPr>
      <xdr:spPr>
        <a:xfrm>
          <a:off x="16598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43543</xdr:rowOff>
    </xdr:from>
    <xdr:to>
      <xdr:col>22</xdr:col>
      <xdr:colOff>615950</xdr:colOff>
      <xdr:row>38</xdr:row>
      <xdr:rowOff>145143</xdr:rowOff>
    </xdr:to>
    <xdr:sp macro="" textlink="">
      <xdr:nvSpPr>
        <xdr:cNvPr id="310" name="円/楕円 309"/>
        <xdr:cNvSpPr/>
      </xdr:nvSpPr>
      <xdr:spPr>
        <a:xfrm>
          <a:off x="15621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129920</xdr:rowOff>
    </xdr:from>
    <xdr:ext cx="736600" cy="259045"/>
    <xdr:sp macro="" textlink="">
      <xdr:nvSpPr>
        <xdr:cNvPr id="311" name="テキスト ボックス 310"/>
        <xdr:cNvSpPr txBox="1"/>
      </xdr:nvSpPr>
      <xdr:spPr>
        <a:xfrm>
          <a:off x="15290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92528</xdr:rowOff>
    </xdr:from>
    <xdr:to>
      <xdr:col>21</xdr:col>
      <xdr:colOff>412750</xdr:colOff>
      <xdr:row>39</xdr:row>
      <xdr:rowOff>22678</xdr:rowOff>
    </xdr:to>
    <xdr:sp macro="" textlink="">
      <xdr:nvSpPr>
        <xdr:cNvPr id="312" name="円/楕円 311"/>
        <xdr:cNvSpPr/>
      </xdr:nvSpPr>
      <xdr:spPr>
        <a:xfrm>
          <a:off x="14732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7455</xdr:rowOff>
    </xdr:from>
    <xdr:ext cx="762000" cy="259045"/>
    <xdr:sp macro="" textlink="">
      <xdr:nvSpPr>
        <xdr:cNvPr id="313" name="テキスト ボックス 312"/>
        <xdr:cNvSpPr txBox="1"/>
      </xdr:nvSpPr>
      <xdr:spPr>
        <a:xfrm>
          <a:off x="14401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68035</xdr:rowOff>
    </xdr:from>
    <xdr:to>
      <xdr:col>20</xdr:col>
      <xdr:colOff>209550</xdr:colOff>
      <xdr:row>39</xdr:row>
      <xdr:rowOff>169635</xdr:rowOff>
    </xdr:to>
    <xdr:sp macro="" textlink="">
      <xdr:nvSpPr>
        <xdr:cNvPr id="314" name="円/楕円 313"/>
        <xdr:cNvSpPr/>
      </xdr:nvSpPr>
      <xdr:spPr>
        <a:xfrm>
          <a:off x="13843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154412</xdr:rowOff>
    </xdr:from>
    <xdr:ext cx="762000" cy="259045"/>
    <xdr:sp macro="" textlink="">
      <xdr:nvSpPr>
        <xdr:cNvPr id="315" name="テキスト ボックス 314"/>
        <xdr:cNvSpPr txBox="1"/>
      </xdr:nvSpPr>
      <xdr:spPr>
        <a:xfrm>
          <a:off x="13512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16" name="正方形/長方形 31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17" name="正方形/長方形 31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18" name="正方形/長方形 31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19" name="正方形/長方形 31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0" name="正方形/長方形 31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21" name="正方形/長方形 32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22" name="正方形/長方形 32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3" name="正方形/長方形 32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24" name="正方形/長方形 32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25" name="正方形/長方形 32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26" name="テキスト ボックス 32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合併により地方債を引き継いだことにより地方債現在高が上昇したほか、</a:t>
          </a:r>
          <a:r>
            <a:rPr lang="ja-JP" altLang="en-US" sz="1100">
              <a:solidFill>
                <a:schemeClr val="dk1"/>
              </a:solidFill>
              <a:effectLst/>
              <a:latin typeface="+mn-lt"/>
              <a:ea typeface="+mn-ea"/>
              <a:cs typeface="+mn-cs"/>
            </a:rPr>
            <a:t>改修を要する公共施設や設備が年々増加していることから、</a:t>
          </a:r>
          <a:r>
            <a:rPr lang="ja-JP" altLang="ja-JP" sz="1100">
              <a:solidFill>
                <a:schemeClr val="dk1"/>
              </a:solidFill>
              <a:effectLst/>
              <a:latin typeface="+mn-lt"/>
              <a:ea typeface="+mn-ea"/>
              <a:cs typeface="+mn-cs"/>
            </a:rPr>
            <a:t>地方債の元利償還金が膨らんでおり、公債費に係る経常収支比率が類似団体平均を</a:t>
          </a:r>
          <a:r>
            <a:rPr lang="en-US" altLang="ja-JP" sz="1100">
              <a:solidFill>
                <a:schemeClr val="dk1"/>
              </a:solidFill>
              <a:effectLst/>
              <a:latin typeface="+mn-lt"/>
              <a:ea typeface="+mn-ea"/>
              <a:cs typeface="+mn-cs"/>
            </a:rPr>
            <a:t>5.0</a:t>
          </a:r>
          <a:r>
            <a:rPr lang="ja-JP" altLang="ja-JP" sz="1100">
              <a:solidFill>
                <a:schemeClr val="dk1"/>
              </a:solidFill>
              <a:effectLst/>
              <a:latin typeface="+mn-lt"/>
              <a:ea typeface="+mn-ea"/>
              <a:cs typeface="+mn-cs"/>
            </a:rPr>
            <a:t>ポイント上回っている。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27" name="テキスト ボックス 32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28" name="直線コネクタ 32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29" name="テキスト ボックス 32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0" name="直線コネクタ 32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31" name="テキスト ボックス 33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32" name="直線コネクタ 33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33" name="テキスト ボックス 33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34" name="直線コネクタ 33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35" name="テキスト ボックス 33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36" name="直線コネクタ 33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37" name="テキスト ボックス 33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38" name="直線コネクタ 33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39" name="テキスト ボックス 33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0" name="直線コネクタ 33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41" name="テキスト ボックス 34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80</xdr:row>
      <xdr:rowOff>119380</xdr:rowOff>
    </xdr:to>
    <xdr:cxnSp macro="">
      <xdr:nvCxnSpPr>
        <xdr:cNvPr id="343" name="直線コネクタ 342"/>
        <xdr:cNvCxnSpPr/>
      </xdr:nvCxnSpPr>
      <xdr:spPr>
        <a:xfrm flipV="1">
          <a:off x="4826000" y="12585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91457</xdr:rowOff>
    </xdr:from>
    <xdr:ext cx="762000" cy="259045"/>
    <xdr:sp macro="" textlink="">
      <xdr:nvSpPr>
        <xdr:cNvPr id="344" name="公債費最小値テキスト"/>
        <xdr:cNvSpPr txBox="1"/>
      </xdr:nvSpPr>
      <xdr:spPr>
        <a:xfrm>
          <a:off x="4914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6</xdr:col>
      <xdr:colOff>612775</xdr:colOff>
      <xdr:row>80</xdr:row>
      <xdr:rowOff>119380</xdr:rowOff>
    </xdr:from>
    <xdr:to>
      <xdr:col>7</xdr:col>
      <xdr:colOff>104775</xdr:colOff>
      <xdr:row>80</xdr:row>
      <xdr:rowOff>119380</xdr:rowOff>
    </xdr:to>
    <xdr:cxnSp macro="">
      <xdr:nvCxnSpPr>
        <xdr:cNvPr id="345" name="直線コネクタ 344"/>
        <xdr:cNvCxnSpPr/>
      </xdr:nvCxnSpPr>
      <xdr:spPr>
        <a:xfrm>
          <a:off x="4737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46"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47" name="直線コネクタ 346"/>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66039</xdr:rowOff>
    </xdr:from>
    <xdr:to>
      <xdr:col>7</xdr:col>
      <xdr:colOff>15875</xdr:colOff>
      <xdr:row>80</xdr:row>
      <xdr:rowOff>88900</xdr:rowOff>
    </xdr:to>
    <xdr:cxnSp macro="">
      <xdr:nvCxnSpPr>
        <xdr:cNvPr id="348" name="直線コネクタ 347"/>
        <xdr:cNvCxnSpPr/>
      </xdr:nvCxnSpPr>
      <xdr:spPr>
        <a:xfrm>
          <a:off x="3987800" y="13782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49"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50" name="フローチャート : 判断 349"/>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66039</xdr:rowOff>
    </xdr:from>
    <xdr:to>
      <xdr:col>5</xdr:col>
      <xdr:colOff>549275</xdr:colOff>
      <xdr:row>80</xdr:row>
      <xdr:rowOff>73661</xdr:rowOff>
    </xdr:to>
    <xdr:cxnSp macro="">
      <xdr:nvCxnSpPr>
        <xdr:cNvPr id="351" name="直線コネクタ 350"/>
        <xdr:cNvCxnSpPr/>
      </xdr:nvCxnSpPr>
      <xdr:spPr>
        <a:xfrm flipV="1">
          <a:off x="3098800" y="13782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52" name="フローチャート : 判断 351"/>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53" name="テキスト ボックス 352"/>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80</xdr:row>
      <xdr:rowOff>73661</xdr:rowOff>
    </xdr:to>
    <xdr:cxnSp macro="">
      <xdr:nvCxnSpPr>
        <xdr:cNvPr id="354" name="直線コネクタ 353"/>
        <xdr:cNvCxnSpPr/>
      </xdr:nvCxnSpPr>
      <xdr:spPr>
        <a:xfrm>
          <a:off x="2209800" y="13774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45720</xdr:rowOff>
    </xdr:from>
    <xdr:to>
      <xdr:col>4</xdr:col>
      <xdr:colOff>396875</xdr:colOff>
      <xdr:row>78</xdr:row>
      <xdr:rowOff>147320</xdr:rowOff>
    </xdr:to>
    <xdr:sp macro="" textlink="">
      <xdr:nvSpPr>
        <xdr:cNvPr id="355" name="フローチャート : 判断 354"/>
        <xdr:cNvSpPr/>
      </xdr:nvSpPr>
      <xdr:spPr>
        <a:xfrm>
          <a:off x="3048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157497</xdr:rowOff>
    </xdr:from>
    <xdr:ext cx="762000" cy="259045"/>
    <xdr:sp macro="" textlink="">
      <xdr:nvSpPr>
        <xdr:cNvPr id="356" name="テキスト ボックス 355"/>
        <xdr:cNvSpPr txBox="1"/>
      </xdr:nvSpPr>
      <xdr:spPr>
        <a:xfrm>
          <a:off x="2717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92075</xdr:colOff>
      <xdr:row>78</xdr:row>
      <xdr:rowOff>30480</xdr:rowOff>
    </xdr:from>
    <xdr:to>
      <xdr:col>3</xdr:col>
      <xdr:colOff>193675</xdr:colOff>
      <xdr:row>78</xdr:row>
      <xdr:rowOff>132080</xdr:rowOff>
    </xdr:to>
    <xdr:sp macro="" textlink="">
      <xdr:nvSpPr>
        <xdr:cNvPr id="357" name="フローチャート : 判断 356"/>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58" name="テキスト ボックス 357"/>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59" name="テキスト ボックス 35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60" name="テキスト ボックス 35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61" name="テキスト ボックス 36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62" name="テキスト ボックス 36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63" name="テキスト ボックス 36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38100</xdr:rowOff>
    </xdr:from>
    <xdr:to>
      <xdr:col>7</xdr:col>
      <xdr:colOff>66675</xdr:colOff>
      <xdr:row>80</xdr:row>
      <xdr:rowOff>139700</xdr:rowOff>
    </xdr:to>
    <xdr:sp macro="" textlink="">
      <xdr:nvSpPr>
        <xdr:cNvPr id="364" name="円/楕円 363"/>
        <xdr:cNvSpPr/>
      </xdr:nvSpPr>
      <xdr:spPr>
        <a:xfrm>
          <a:off x="47752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118127</xdr:rowOff>
    </xdr:from>
    <xdr:ext cx="762000" cy="259045"/>
    <xdr:sp macro="" textlink="">
      <xdr:nvSpPr>
        <xdr:cNvPr id="365" name="公債費該当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15239</xdr:rowOff>
    </xdr:from>
    <xdr:to>
      <xdr:col>5</xdr:col>
      <xdr:colOff>600075</xdr:colOff>
      <xdr:row>80</xdr:row>
      <xdr:rowOff>116839</xdr:rowOff>
    </xdr:to>
    <xdr:sp macro="" textlink="">
      <xdr:nvSpPr>
        <xdr:cNvPr id="366" name="円/楕円 365"/>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101616</xdr:rowOff>
    </xdr:from>
    <xdr:ext cx="736600" cy="259045"/>
    <xdr:sp macro="" textlink="">
      <xdr:nvSpPr>
        <xdr:cNvPr id="367" name="テキスト ボックス 366"/>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22861</xdr:rowOff>
    </xdr:from>
    <xdr:to>
      <xdr:col>4</xdr:col>
      <xdr:colOff>396875</xdr:colOff>
      <xdr:row>80</xdr:row>
      <xdr:rowOff>124461</xdr:rowOff>
    </xdr:to>
    <xdr:sp macro="" textlink="">
      <xdr:nvSpPr>
        <xdr:cNvPr id="368" name="円/楕円 367"/>
        <xdr:cNvSpPr/>
      </xdr:nvSpPr>
      <xdr:spPr>
        <a:xfrm>
          <a:off x="3048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109238</xdr:rowOff>
    </xdr:from>
    <xdr:ext cx="762000" cy="259045"/>
    <xdr:sp macro="" textlink="">
      <xdr:nvSpPr>
        <xdr:cNvPr id="369" name="テキスト ボックス 368"/>
        <xdr:cNvSpPr txBox="1"/>
      </xdr:nvSpPr>
      <xdr:spPr>
        <a:xfrm>
          <a:off x="2717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7620</xdr:rowOff>
    </xdr:from>
    <xdr:to>
      <xdr:col>3</xdr:col>
      <xdr:colOff>193675</xdr:colOff>
      <xdr:row>80</xdr:row>
      <xdr:rowOff>109220</xdr:rowOff>
    </xdr:to>
    <xdr:sp macro="" textlink="">
      <xdr:nvSpPr>
        <xdr:cNvPr id="370" name="円/楕円 369"/>
        <xdr:cNvSpPr/>
      </xdr:nvSpPr>
      <xdr:spPr>
        <a:xfrm>
          <a:off x="2159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93997</xdr:rowOff>
    </xdr:from>
    <xdr:ext cx="762000" cy="259045"/>
    <xdr:sp macro="" textlink="">
      <xdr:nvSpPr>
        <xdr:cNvPr id="371" name="テキスト ボックス 370"/>
        <xdr:cNvSpPr txBox="1"/>
      </xdr:nvSpPr>
      <xdr:spPr>
        <a:xfrm>
          <a:off x="1828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72" name="正方形/長方形 37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73" name="正方形/長方形 37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74" name="正方形/長方形 37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75" name="正方形/長方形 37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76" name="正方形/長方形 37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77" name="正方形/長方形 37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78" name="正方形/長方形 37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79" name="正方形/長方形 37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80" name="正方形/長方形 37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81" name="正方形/長方形 38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82" name="テキスト ボックス 38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人件費・補助費が類似団体平均を上回っている状況にあるが、今後も引き続き、人件費の削減や、運営費補助金の５％カット・物件費等の内部管理経費の縮減に努め、財政の健全化を図っていく。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83" name="テキスト ボックス 38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84" name="直線コネクタ 38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85" name="テキスト ボックス 38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386" name="直線コネクタ 38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387" name="テキスト ボックス 38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388" name="直線コネクタ 38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389" name="テキスト ボックス 38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390" name="直線コネクタ 38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391" name="テキスト ボックス 39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392" name="直線コネクタ 39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393" name="テキスト ボックス 39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394" name="直線コネクタ 39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395" name="テキスト ボックス 39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396" name="直線コネクタ 39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397" name="テキスト ボックス 39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398" name="直線コネクタ 39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399" name="テキスト ボックス 39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135165</xdr:rowOff>
    </xdr:from>
    <xdr:to>
      <xdr:col>24</xdr:col>
      <xdr:colOff>31750</xdr:colOff>
      <xdr:row>81</xdr:row>
      <xdr:rowOff>167821</xdr:rowOff>
    </xdr:to>
    <xdr:cxnSp macro="">
      <xdr:nvCxnSpPr>
        <xdr:cNvPr id="401" name="直線コネクタ 400"/>
        <xdr:cNvCxnSpPr/>
      </xdr:nvCxnSpPr>
      <xdr:spPr>
        <a:xfrm flipV="1">
          <a:off x="16510000" y="12651015"/>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139898</xdr:rowOff>
    </xdr:from>
    <xdr:ext cx="762000" cy="259045"/>
    <xdr:sp macro="" textlink="">
      <xdr:nvSpPr>
        <xdr:cNvPr id="402" name="公債費以外最小値テキスト"/>
        <xdr:cNvSpPr txBox="1"/>
      </xdr:nvSpPr>
      <xdr:spPr>
        <a:xfrm>
          <a:off x="16598900" y="1402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628650</xdr:colOff>
      <xdr:row>81</xdr:row>
      <xdr:rowOff>167821</xdr:rowOff>
    </xdr:from>
    <xdr:to>
      <xdr:col>24</xdr:col>
      <xdr:colOff>120650</xdr:colOff>
      <xdr:row>81</xdr:row>
      <xdr:rowOff>167821</xdr:rowOff>
    </xdr:to>
    <xdr:cxnSp macro="">
      <xdr:nvCxnSpPr>
        <xdr:cNvPr id="403" name="直線コネクタ 402"/>
        <xdr:cNvCxnSpPr/>
      </xdr:nvCxnSpPr>
      <xdr:spPr>
        <a:xfrm>
          <a:off x="16421100" y="14055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50092</xdr:rowOff>
    </xdr:from>
    <xdr:ext cx="762000" cy="259045"/>
    <xdr:sp macro="" textlink="">
      <xdr:nvSpPr>
        <xdr:cNvPr id="404" name="公債費以外最大値テキスト"/>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23</xdr:col>
      <xdr:colOff>628650</xdr:colOff>
      <xdr:row>73</xdr:row>
      <xdr:rowOff>135165</xdr:rowOff>
    </xdr:from>
    <xdr:to>
      <xdr:col>24</xdr:col>
      <xdr:colOff>120650</xdr:colOff>
      <xdr:row>73</xdr:row>
      <xdr:rowOff>135165</xdr:rowOff>
    </xdr:to>
    <xdr:cxnSp macro="">
      <xdr:nvCxnSpPr>
        <xdr:cNvPr id="405" name="直線コネクタ 404"/>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143328</xdr:rowOff>
    </xdr:from>
    <xdr:to>
      <xdr:col>24</xdr:col>
      <xdr:colOff>31750</xdr:colOff>
      <xdr:row>75</xdr:row>
      <xdr:rowOff>135165</xdr:rowOff>
    </xdr:to>
    <xdr:cxnSp macro="">
      <xdr:nvCxnSpPr>
        <xdr:cNvPr id="406" name="直線コネクタ 405"/>
        <xdr:cNvCxnSpPr/>
      </xdr:nvCxnSpPr>
      <xdr:spPr>
        <a:xfrm>
          <a:off x="15671800" y="128306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113591</xdr:rowOff>
    </xdr:from>
    <xdr:ext cx="762000" cy="259045"/>
    <xdr:sp macro="" textlink="">
      <xdr:nvSpPr>
        <xdr:cNvPr id="407" name="公債費以外平均値テキスト"/>
        <xdr:cNvSpPr txBox="1"/>
      </xdr:nvSpPr>
      <xdr:spPr>
        <a:xfrm>
          <a:off x="16598900" y="13143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141514</xdr:rowOff>
    </xdr:from>
    <xdr:to>
      <xdr:col>24</xdr:col>
      <xdr:colOff>82550</xdr:colOff>
      <xdr:row>77</xdr:row>
      <xdr:rowOff>71664</xdr:rowOff>
    </xdr:to>
    <xdr:sp macro="" textlink="">
      <xdr:nvSpPr>
        <xdr:cNvPr id="408" name="フローチャート : 判断 407"/>
        <xdr:cNvSpPr/>
      </xdr:nvSpPr>
      <xdr:spPr>
        <a:xfrm>
          <a:off x="164592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151493</xdr:rowOff>
    </xdr:from>
    <xdr:to>
      <xdr:col>22</xdr:col>
      <xdr:colOff>565150</xdr:colOff>
      <xdr:row>74</xdr:row>
      <xdr:rowOff>143328</xdr:rowOff>
    </xdr:to>
    <xdr:cxnSp macro="">
      <xdr:nvCxnSpPr>
        <xdr:cNvPr id="409" name="直線コネクタ 408"/>
        <xdr:cNvCxnSpPr/>
      </xdr:nvCxnSpPr>
      <xdr:spPr>
        <a:xfrm>
          <a:off x="14782800" y="126673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125186</xdr:rowOff>
    </xdr:from>
    <xdr:to>
      <xdr:col>22</xdr:col>
      <xdr:colOff>615950</xdr:colOff>
      <xdr:row>77</xdr:row>
      <xdr:rowOff>55336</xdr:rowOff>
    </xdr:to>
    <xdr:sp macro="" textlink="">
      <xdr:nvSpPr>
        <xdr:cNvPr id="410" name="フローチャート : 判断 409"/>
        <xdr:cNvSpPr/>
      </xdr:nvSpPr>
      <xdr:spPr>
        <a:xfrm>
          <a:off x="15621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40113</xdr:rowOff>
    </xdr:from>
    <xdr:ext cx="736600" cy="259045"/>
    <xdr:sp macro="" textlink="">
      <xdr:nvSpPr>
        <xdr:cNvPr id="411" name="テキスト ボックス 410"/>
        <xdr:cNvSpPr txBox="1"/>
      </xdr:nvSpPr>
      <xdr:spPr>
        <a:xfrm>
          <a:off x="15290800" y="13241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135165</xdr:rowOff>
    </xdr:from>
    <xdr:to>
      <xdr:col>21</xdr:col>
      <xdr:colOff>361950</xdr:colOff>
      <xdr:row>73</xdr:row>
      <xdr:rowOff>151493</xdr:rowOff>
    </xdr:to>
    <xdr:cxnSp macro="">
      <xdr:nvCxnSpPr>
        <xdr:cNvPr id="412" name="直線コネクタ 411"/>
        <xdr:cNvCxnSpPr/>
      </xdr:nvCxnSpPr>
      <xdr:spPr>
        <a:xfrm>
          <a:off x="13893800" y="12651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157843</xdr:rowOff>
    </xdr:from>
    <xdr:to>
      <xdr:col>21</xdr:col>
      <xdr:colOff>412750</xdr:colOff>
      <xdr:row>77</xdr:row>
      <xdr:rowOff>87993</xdr:rowOff>
    </xdr:to>
    <xdr:sp macro="" textlink="">
      <xdr:nvSpPr>
        <xdr:cNvPr id="413" name="フローチャート : 判断 412"/>
        <xdr:cNvSpPr/>
      </xdr:nvSpPr>
      <xdr:spPr>
        <a:xfrm>
          <a:off x="14732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72770</xdr:rowOff>
    </xdr:from>
    <xdr:ext cx="762000" cy="259045"/>
    <xdr:sp macro="" textlink="">
      <xdr:nvSpPr>
        <xdr:cNvPr id="414" name="テキスト ボックス 413"/>
        <xdr:cNvSpPr txBox="1"/>
      </xdr:nvSpPr>
      <xdr:spPr>
        <a:xfrm>
          <a:off x="14401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15" name="フローチャート : 判断 414"/>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16" name="テキスト ボックス 415"/>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17" name="テキスト ボックス 41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18" name="テキスト ボックス 41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19" name="テキスト ボックス 41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20" name="テキスト ボックス 41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21" name="テキスト ボックス 42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84365</xdr:rowOff>
    </xdr:from>
    <xdr:to>
      <xdr:col>24</xdr:col>
      <xdr:colOff>82550</xdr:colOff>
      <xdr:row>76</xdr:row>
      <xdr:rowOff>14514</xdr:rowOff>
    </xdr:to>
    <xdr:sp macro="" textlink="">
      <xdr:nvSpPr>
        <xdr:cNvPr id="422" name="円/楕円 421"/>
        <xdr:cNvSpPr/>
      </xdr:nvSpPr>
      <xdr:spPr>
        <a:xfrm>
          <a:off x="164592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100892</xdr:rowOff>
    </xdr:from>
    <xdr:ext cx="762000" cy="259045"/>
    <xdr:sp macro="" textlink="">
      <xdr:nvSpPr>
        <xdr:cNvPr id="423" name="公債費以外該当値テキスト"/>
        <xdr:cNvSpPr txBox="1"/>
      </xdr:nvSpPr>
      <xdr:spPr>
        <a:xfrm>
          <a:off x="16598900" y="127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92528</xdr:rowOff>
    </xdr:from>
    <xdr:to>
      <xdr:col>22</xdr:col>
      <xdr:colOff>615950</xdr:colOff>
      <xdr:row>75</xdr:row>
      <xdr:rowOff>22678</xdr:rowOff>
    </xdr:to>
    <xdr:sp macro="" textlink="">
      <xdr:nvSpPr>
        <xdr:cNvPr id="424" name="円/楕円 423"/>
        <xdr:cNvSpPr/>
      </xdr:nvSpPr>
      <xdr:spPr>
        <a:xfrm>
          <a:off x="15621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32855</xdr:rowOff>
    </xdr:from>
    <xdr:ext cx="736600" cy="259045"/>
    <xdr:sp macro="" textlink="">
      <xdr:nvSpPr>
        <xdr:cNvPr id="425" name="テキスト ボックス 424"/>
        <xdr:cNvSpPr txBox="1"/>
      </xdr:nvSpPr>
      <xdr:spPr>
        <a:xfrm>
          <a:off x="15290800" y="1254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100693</xdr:rowOff>
    </xdr:from>
    <xdr:to>
      <xdr:col>21</xdr:col>
      <xdr:colOff>412750</xdr:colOff>
      <xdr:row>74</xdr:row>
      <xdr:rowOff>30843</xdr:rowOff>
    </xdr:to>
    <xdr:sp macro="" textlink="">
      <xdr:nvSpPr>
        <xdr:cNvPr id="426" name="円/楕円 425"/>
        <xdr:cNvSpPr/>
      </xdr:nvSpPr>
      <xdr:spPr>
        <a:xfrm>
          <a:off x="14732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41020</xdr:rowOff>
    </xdr:from>
    <xdr:ext cx="762000" cy="259045"/>
    <xdr:sp macro="" textlink="">
      <xdr:nvSpPr>
        <xdr:cNvPr id="427" name="テキスト ボックス 426"/>
        <xdr:cNvSpPr txBox="1"/>
      </xdr:nvSpPr>
      <xdr:spPr>
        <a:xfrm>
          <a:off x="14401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84365</xdr:rowOff>
    </xdr:from>
    <xdr:to>
      <xdr:col>20</xdr:col>
      <xdr:colOff>209550</xdr:colOff>
      <xdr:row>74</xdr:row>
      <xdr:rowOff>14515</xdr:rowOff>
    </xdr:to>
    <xdr:sp macro="" textlink="">
      <xdr:nvSpPr>
        <xdr:cNvPr id="428" name="円/楕円 427"/>
        <xdr:cNvSpPr/>
      </xdr:nvSpPr>
      <xdr:spPr>
        <a:xfrm>
          <a:off x="13843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24692</xdr:rowOff>
    </xdr:from>
    <xdr:ext cx="762000" cy="259045"/>
    <xdr:sp macro="" textlink="">
      <xdr:nvSpPr>
        <xdr:cNvPr id="429" name="テキスト ボックス 428"/>
        <xdr:cNvSpPr txBox="1"/>
      </xdr:nvSpPr>
      <xdr:spPr>
        <a:xfrm>
          <a:off x="13512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岩手県一関市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37998</xdr:rowOff>
    </xdr:from>
    <xdr:to>
      <xdr:col>4</xdr:col>
      <xdr:colOff>1117600</xdr:colOff>
      <xdr:row>20</xdr:row>
      <xdr:rowOff>134048</xdr:rowOff>
    </xdr:to>
    <xdr:cxnSp macro="">
      <xdr:nvCxnSpPr>
        <xdr:cNvPr id="45" name="直線コネクタ 44"/>
        <xdr:cNvCxnSpPr/>
      </xdr:nvCxnSpPr>
      <xdr:spPr bwMode="auto">
        <a:xfrm flipV="1">
          <a:off x="5651500" y="2314473"/>
          <a:ext cx="0" cy="1296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106125</xdr:rowOff>
    </xdr:from>
    <xdr:ext cx="762000" cy="259045"/>
    <xdr:sp macro="" textlink="">
      <xdr:nvSpPr>
        <xdr:cNvPr id="46" name="人口1人当たり決算額の推移最小値テキスト130"/>
        <xdr:cNvSpPr txBox="1"/>
      </xdr:nvSpPr>
      <xdr:spPr>
        <a:xfrm>
          <a:off x="5740400" y="35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58,565</a:t>
          </a:r>
          <a:endParaRPr kumimoji="1" lang="ja-JP" altLang="en-US" sz="1000" b="1">
            <a:latin typeface="ＭＳ Ｐゴシック"/>
          </a:endParaRPr>
        </a:p>
      </xdr:txBody>
    </xdr:sp>
    <xdr:clientData/>
  </xdr:oneCellAnchor>
  <xdr:twoCellAnchor>
    <xdr:from>
      <xdr:col>4</xdr:col>
      <xdr:colOff>1028700</xdr:colOff>
      <xdr:row>20</xdr:row>
      <xdr:rowOff>134048</xdr:rowOff>
    </xdr:from>
    <xdr:to>
      <xdr:col>5</xdr:col>
      <xdr:colOff>73025</xdr:colOff>
      <xdr:row>20</xdr:row>
      <xdr:rowOff>134048</xdr:rowOff>
    </xdr:to>
    <xdr:cxnSp macro="">
      <xdr:nvCxnSpPr>
        <xdr:cNvPr id="47" name="直線コネクタ 46"/>
        <xdr:cNvCxnSpPr/>
      </xdr:nvCxnSpPr>
      <xdr:spPr bwMode="auto">
        <a:xfrm>
          <a:off x="5562600" y="36106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124375</xdr:rowOff>
    </xdr:from>
    <xdr:ext cx="762000" cy="259045"/>
    <xdr:sp macro="" textlink="">
      <xdr:nvSpPr>
        <xdr:cNvPr id="48" name="人口1人当たり決算額の推移最大値テキスト130"/>
        <xdr:cNvSpPr txBox="1"/>
      </xdr:nvSpPr>
      <xdr:spPr>
        <a:xfrm>
          <a:off x="5740400" y="205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92,586</a:t>
          </a:r>
          <a:endParaRPr kumimoji="1" lang="ja-JP" altLang="en-US" sz="1000" b="1">
            <a:latin typeface="ＭＳ Ｐゴシック"/>
          </a:endParaRPr>
        </a:p>
      </xdr:txBody>
    </xdr:sp>
    <xdr:clientData/>
  </xdr:oneCellAnchor>
  <xdr:twoCellAnchor>
    <xdr:from>
      <xdr:col>4</xdr:col>
      <xdr:colOff>1028700</xdr:colOff>
      <xdr:row>13</xdr:row>
      <xdr:rowOff>37998</xdr:rowOff>
    </xdr:from>
    <xdr:to>
      <xdr:col>5</xdr:col>
      <xdr:colOff>73025</xdr:colOff>
      <xdr:row>13</xdr:row>
      <xdr:rowOff>37998</xdr:rowOff>
    </xdr:to>
    <xdr:cxnSp macro="">
      <xdr:nvCxnSpPr>
        <xdr:cNvPr id="49" name="直線コネクタ 48"/>
        <xdr:cNvCxnSpPr/>
      </xdr:nvCxnSpPr>
      <xdr:spPr bwMode="auto">
        <a:xfrm>
          <a:off x="5562600" y="2314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22339</xdr:rowOff>
    </xdr:from>
    <xdr:to>
      <xdr:col>4</xdr:col>
      <xdr:colOff>1117600</xdr:colOff>
      <xdr:row>13</xdr:row>
      <xdr:rowOff>37998</xdr:rowOff>
    </xdr:to>
    <xdr:cxnSp macro="">
      <xdr:nvCxnSpPr>
        <xdr:cNvPr id="50" name="直線コネクタ 49"/>
        <xdr:cNvCxnSpPr/>
      </xdr:nvCxnSpPr>
      <xdr:spPr bwMode="auto">
        <a:xfrm>
          <a:off x="5003800" y="2298814"/>
          <a:ext cx="647700" cy="15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64584</xdr:rowOff>
    </xdr:from>
    <xdr:ext cx="762000" cy="259045"/>
    <xdr:sp macro="" textlink="">
      <xdr:nvSpPr>
        <xdr:cNvPr id="51" name="人口1人当たり決算額の推移平均値テキスト130"/>
        <xdr:cNvSpPr txBox="1"/>
      </xdr:nvSpPr>
      <xdr:spPr>
        <a:xfrm>
          <a:off x="5740400" y="30268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92507</xdr:rowOff>
    </xdr:from>
    <xdr:to>
      <xdr:col>5</xdr:col>
      <xdr:colOff>34925</xdr:colOff>
      <xdr:row>18</xdr:row>
      <xdr:rowOff>22657</xdr:rowOff>
    </xdr:to>
    <xdr:sp macro="" textlink="">
      <xdr:nvSpPr>
        <xdr:cNvPr id="52" name="フローチャート : 判断 51"/>
        <xdr:cNvSpPr/>
      </xdr:nvSpPr>
      <xdr:spPr bwMode="auto">
        <a:xfrm>
          <a:off x="5600700" y="3054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91605</xdr:rowOff>
    </xdr:from>
    <xdr:to>
      <xdr:col>4</xdr:col>
      <xdr:colOff>469900</xdr:colOff>
      <xdr:row>13</xdr:row>
      <xdr:rowOff>22339</xdr:rowOff>
    </xdr:to>
    <xdr:cxnSp macro="">
      <xdr:nvCxnSpPr>
        <xdr:cNvPr id="53" name="直線コネクタ 52"/>
        <xdr:cNvCxnSpPr/>
      </xdr:nvCxnSpPr>
      <xdr:spPr bwMode="auto">
        <a:xfrm>
          <a:off x="4305300" y="2196630"/>
          <a:ext cx="698500" cy="102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113005</xdr:rowOff>
    </xdr:from>
    <xdr:to>
      <xdr:col>4</xdr:col>
      <xdr:colOff>520700</xdr:colOff>
      <xdr:row>18</xdr:row>
      <xdr:rowOff>43155</xdr:rowOff>
    </xdr:to>
    <xdr:sp macro="" textlink="">
      <xdr:nvSpPr>
        <xdr:cNvPr id="54" name="フローチャート : 判断 53"/>
        <xdr:cNvSpPr/>
      </xdr:nvSpPr>
      <xdr:spPr bwMode="auto">
        <a:xfrm>
          <a:off x="4953000" y="30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27932</xdr:rowOff>
    </xdr:from>
    <xdr:ext cx="736600" cy="259045"/>
    <xdr:sp macro="" textlink="">
      <xdr:nvSpPr>
        <xdr:cNvPr id="55" name="テキスト ボックス 54"/>
        <xdr:cNvSpPr txBox="1"/>
      </xdr:nvSpPr>
      <xdr:spPr>
        <a:xfrm>
          <a:off x="4622800" y="3161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11595</xdr:rowOff>
    </xdr:from>
    <xdr:to>
      <xdr:col>3</xdr:col>
      <xdr:colOff>904875</xdr:colOff>
      <xdr:row>12</xdr:row>
      <xdr:rowOff>91605</xdr:rowOff>
    </xdr:to>
    <xdr:cxnSp macro="">
      <xdr:nvCxnSpPr>
        <xdr:cNvPr id="56" name="直線コネクタ 55"/>
        <xdr:cNvCxnSpPr/>
      </xdr:nvCxnSpPr>
      <xdr:spPr bwMode="auto">
        <a:xfrm>
          <a:off x="3606800" y="2116620"/>
          <a:ext cx="698500" cy="8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72123</xdr:rowOff>
    </xdr:from>
    <xdr:to>
      <xdr:col>3</xdr:col>
      <xdr:colOff>955675</xdr:colOff>
      <xdr:row>18</xdr:row>
      <xdr:rowOff>2273</xdr:rowOff>
    </xdr:to>
    <xdr:sp macro="" textlink="">
      <xdr:nvSpPr>
        <xdr:cNvPr id="57" name="フローチャート : 判断 56"/>
        <xdr:cNvSpPr/>
      </xdr:nvSpPr>
      <xdr:spPr bwMode="auto">
        <a:xfrm>
          <a:off x="4254500" y="3034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158500</xdr:rowOff>
    </xdr:from>
    <xdr:ext cx="762000" cy="259045"/>
    <xdr:sp macro="" textlink="">
      <xdr:nvSpPr>
        <xdr:cNvPr id="58" name="テキスト ボックス 57"/>
        <xdr:cNvSpPr txBox="1"/>
      </xdr:nvSpPr>
      <xdr:spPr>
        <a:xfrm>
          <a:off x="3924300" y="3120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3</xdr:col>
      <xdr:colOff>155575</xdr:colOff>
      <xdr:row>16</xdr:row>
      <xdr:rowOff>119405</xdr:rowOff>
    </xdr:from>
    <xdr:to>
      <xdr:col>3</xdr:col>
      <xdr:colOff>257175</xdr:colOff>
      <xdr:row>17</xdr:row>
      <xdr:rowOff>49555</xdr:rowOff>
    </xdr:to>
    <xdr:sp macro="" textlink="">
      <xdr:nvSpPr>
        <xdr:cNvPr id="59" name="フローチャート : 判断 58"/>
        <xdr:cNvSpPr/>
      </xdr:nvSpPr>
      <xdr:spPr bwMode="auto">
        <a:xfrm>
          <a:off x="3556000" y="2910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34332</xdr:rowOff>
    </xdr:from>
    <xdr:ext cx="762000" cy="259045"/>
    <xdr:sp macro="" textlink="">
      <xdr:nvSpPr>
        <xdr:cNvPr id="60" name="テキスト ボックス 59"/>
        <xdr:cNvSpPr txBox="1"/>
      </xdr:nvSpPr>
      <xdr:spPr>
        <a:xfrm>
          <a:off x="3225800" y="299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158648</xdr:rowOff>
    </xdr:from>
    <xdr:to>
      <xdr:col>5</xdr:col>
      <xdr:colOff>34925</xdr:colOff>
      <xdr:row>13</xdr:row>
      <xdr:rowOff>88798</xdr:rowOff>
    </xdr:to>
    <xdr:sp macro="" textlink="">
      <xdr:nvSpPr>
        <xdr:cNvPr id="66" name="円/楕円 65"/>
        <xdr:cNvSpPr/>
      </xdr:nvSpPr>
      <xdr:spPr bwMode="auto">
        <a:xfrm>
          <a:off x="5600700" y="2263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105325</xdr:rowOff>
    </xdr:from>
    <xdr:ext cx="762000" cy="259045"/>
    <xdr:sp macro="" textlink="">
      <xdr:nvSpPr>
        <xdr:cNvPr id="67" name="人口1人当たり決算額の推移該当値テキスト130"/>
        <xdr:cNvSpPr txBox="1"/>
      </xdr:nvSpPr>
      <xdr:spPr>
        <a:xfrm>
          <a:off x="5740400" y="2210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92,586</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142989</xdr:rowOff>
    </xdr:from>
    <xdr:to>
      <xdr:col>4</xdr:col>
      <xdr:colOff>520700</xdr:colOff>
      <xdr:row>13</xdr:row>
      <xdr:rowOff>73139</xdr:rowOff>
    </xdr:to>
    <xdr:sp macro="" textlink="">
      <xdr:nvSpPr>
        <xdr:cNvPr id="68" name="円/楕円 67"/>
        <xdr:cNvSpPr/>
      </xdr:nvSpPr>
      <xdr:spPr bwMode="auto">
        <a:xfrm>
          <a:off x="4953000" y="2248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83316</xdr:rowOff>
    </xdr:from>
    <xdr:ext cx="736600" cy="259045"/>
    <xdr:sp macro="" textlink="">
      <xdr:nvSpPr>
        <xdr:cNvPr id="69" name="テキスト ボックス 68"/>
        <xdr:cNvSpPr txBox="1"/>
      </xdr:nvSpPr>
      <xdr:spPr>
        <a:xfrm>
          <a:off x="4622800" y="201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92,997</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40805</xdr:rowOff>
    </xdr:from>
    <xdr:to>
      <xdr:col>3</xdr:col>
      <xdr:colOff>955675</xdr:colOff>
      <xdr:row>12</xdr:row>
      <xdr:rowOff>142405</xdr:rowOff>
    </xdr:to>
    <xdr:sp macro="" textlink="">
      <xdr:nvSpPr>
        <xdr:cNvPr id="70" name="円/楕円 69"/>
        <xdr:cNvSpPr/>
      </xdr:nvSpPr>
      <xdr:spPr bwMode="auto">
        <a:xfrm>
          <a:off x="4254500" y="214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152582</xdr:rowOff>
    </xdr:from>
    <xdr:ext cx="762000" cy="259045"/>
    <xdr:sp macro="" textlink="">
      <xdr:nvSpPr>
        <xdr:cNvPr id="71" name="テキスト ボックス 70"/>
        <xdr:cNvSpPr txBox="1"/>
      </xdr:nvSpPr>
      <xdr:spPr>
        <a:xfrm>
          <a:off x="3924300" y="191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95,679</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132245</xdr:rowOff>
    </xdr:from>
    <xdr:to>
      <xdr:col>3</xdr:col>
      <xdr:colOff>257175</xdr:colOff>
      <xdr:row>12</xdr:row>
      <xdr:rowOff>62395</xdr:rowOff>
    </xdr:to>
    <xdr:sp macro="" textlink="">
      <xdr:nvSpPr>
        <xdr:cNvPr id="72" name="円/楕円 71"/>
        <xdr:cNvSpPr/>
      </xdr:nvSpPr>
      <xdr:spPr bwMode="auto">
        <a:xfrm>
          <a:off x="3556000" y="206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72572</xdr:rowOff>
    </xdr:from>
    <xdr:ext cx="762000" cy="259045"/>
    <xdr:sp macro="" textlink="">
      <xdr:nvSpPr>
        <xdr:cNvPr id="73" name="テキスト ボックス 72"/>
        <xdr:cNvSpPr txBox="1"/>
      </xdr:nvSpPr>
      <xdr:spPr>
        <a:xfrm>
          <a:off x="3225800" y="183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4" name="正方形/長方形 73"/>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5" name="角丸四角形 74"/>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6" name="正方形/長方形 75"/>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7" name="正方形/長方形 76"/>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8" name="正方形/長方形 77"/>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79" name="直線コネクタ 78"/>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0" name="直線コネクタ 79"/>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1" name="直線コネクタ 80"/>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2" name="直線コネクタ 81"/>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3" name="直線コネクタ 82"/>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4" name="円/楕円 83"/>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5" name="フローチャート : 判断 84"/>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6" name="正方形/長方形 85"/>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7" name="テキスト ボックス 86"/>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8" name="直線コネクタ 87"/>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89" name="直線コネクタ 88"/>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0" name="テキスト ボックス 89"/>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140716</xdr:rowOff>
    </xdr:from>
    <xdr:to>
      <xdr:col>4</xdr:col>
      <xdr:colOff>1117600</xdr:colOff>
      <xdr:row>38</xdr:row>
      <xdr:rowOff>125743</xdr:rowOff>
    </xdr:to>
    <xdr:cxnSp macro="">
      <xdr:nvCxnSpPr>
        <xdr:cNvPr id="102" name="直線コネクタ 101"/>
        <xdr:cNvCxnSpPr/>
      </xdr:nvCxnSpPr>
      <xdr:spPr bwMode="auto">
        <a:xfrm flipV="1">
          <a:off x="5651500" y="6065266"/>
          <a:ext cx="0" cy="1528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97820</xdr:rowOff>
    </xdr:from>
    <xdr:ext cx="762000" cy="259045"/>
    <xdr:sp macro="" textlink="">
      <xdr:nvSpPr>
        <xdr:cNvPr id="103" name="人口1人当たり決算額の推移最小値テキスト445"/>
        <xdr:cNvSpPr txBox="1"/>
      </xdr:nvSpPr>
      <xdr:spPr>
        <a:xfrm>
          <a:off x="5740400" y="756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4</xdr:col>
      <xdr:colOff>1028700</xdr:colOff>
      <xdr:row>38</xdr:row>
      <xdr:rowOff>125743</xdr:rowOff>
    </xdr:from>
    <xdr:to>
      <xdr:col>5</xdr:col>
      <xdr:colOff>73025</xdr:colOff>
      <xdr:row>38</xdr:row>
      <xdr:rowOff>125743</xdr:rowOff>
    </xdr:to>
    <xdr:cxnSp macro="">
      <xdr:nvCxnSpPr>
        <xdr:cNvPr id="104" name="直線コネクタ 103"/>
        <xdr:cNvCxnSpPr/>
      </xdr:nvCxnSpPr>
      <xdr:spPr bwMode="auto">
        <a:xfrm>
          <a:off x="5562600" y="7593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55643</xdr:rowOff>
    </xdr:from>
    <xdr:ext cx="762000" cy="259045"/>
    <xdr:sp macro="" textlink="">
      <xdr:nvSpPr>
        <xdr:cNvPr id="105" name="人口1人当たり決算額の推移最大値テキスト445"/>
        <xdr:cNvSpPr txBox="1"/>
      </xdr:nvSpPr>
      <xdr:spPr>
        <a:xfrm>
          <a:off x="5740400" y="5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39,140</a:t>
          </a:r>
          <a:endParaRPr kumimoji="1" lang="ja-JP" altLang="en-US" sz="1000" b="1">
            <a:latin typeface="ＭＳ Ｐゴシック"/>
          </a:endParaRPr>
        </a:p>
      </xdr:txBody>
    </xdr:sp>
    <xdr:clientData/>
  </xdr:oneCellAnchor>
  <xdr:twoCellAnchor>
    <xdr:from>
      <xdr:col>4</xdr:col>
      <xdr:colOff>1028700</xdr:colOff>
      <xdr:row>33</xdr:row>
      <xdr:rowOff>140716</xdr:rowOff>
    </xdr:from>
    <xdr:to>
      <xdr:col>5</xdr:col>
      <xdr:colOff>73025</xdr:colOff>
      <xdr:row>33</xdr:row>
      <xdr:rowOff>140716</xdr:rowOff>
    </xdr:to>
    <xdr:cxnSp macro="">
      <xdr:nvCxnSpPr>
        <xdr:cNvPr id="106" name="直線コネクタ 105"/>
        <xdr:cNvCxnSpPr/>
      </xdr:nvCxnSpPr>
      <xdr:spPr bwMode="auto">
        <a:xfrm>
          <a:off x="5562600" y="6065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200533</xdr:rowOff>
    </xdr:from>
    <xdr:to>
      <xdr:col>4</xdr:col>
      <xdr:colOff>1117600</xdr:colOff>
      <xdr:row>33</xdr:row>
      <xdr:rowOff>314947</xdr:rowOff>
    </xdr:to>
    <xdr:cxnSp macro="">
      <xdr:nvCxnSpPr>
        <xdr:cNvPr id="107" name="直線コネクタ 106"/>
        <xdr:cNvCxnSpPr/>
      </xdr:nvCxnSpPr>
      <xdr:spPr bwMode="auto">
        <a:xfrm>
          <a:off x="5003800" y="6125083"/>
          <a:ext cx="647700" cy="11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192752</xdr:rowOff>
    </xdr:from>
    <xdr:ext cx="762000" cy="259045"/>
    <xdr:sp macro="" textlink="">
      <xdr:nvSpPr>
        <xdr:cNvPr id="108" name="人口1人当たり決算額の推移平均値テキスト445"/>
        <xdr:cNvSpPr txBox="1"/>
      </xdr:nvSpPr>
      <xdr:spPr>
        <a:xfrm>
          <a:off x="5740400" y="6803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220675</xdr:rowOff>
    </xdr:from>
    <xdr:to>
      <xdr:col>5</xdr:col>
      <xdr:colOff>34925</xdr:colOff>
      <xdr:row>35</xdr:row>
      <xdr:rowOff>322275</xdr:rowOff>
    </xdr:to>
    <xdr:sp macro="" textlink="">
      <xdr:nvSpPr>
        <xdr:cNvPr id="109" name="フローチャート : 判断 108"/>
        <xdr:cNvSpPr/>
      </xdr:nvSpPr>
      <xdr:spPr bwMode="auto">
        <a:xfrm>
          <a:off x="5600700" y="6831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83604</xdr:rowOff>
    </xdr:from>
    <xdr:to>
      <xdr:col>4</xdr:col>
      <xdr:colOff>469900</xdr:colOff>
      <xdr:row>33</xdr:row>
      <xdr:rowOff>200533</xdr:rowOff>
    </xdr:to>
    <xdr:cxnSp macro="">
      <xdr:nvCxnSpPr>
        <xdr:cNvPr id="110" name="直線コネクタ 109"/>
        <xdr:cNvCxnSpPr/>
      </xdr:nvCxnSpPr>
      <xdr:spPr bwMode="auto">
        <a:xfrm>
          <a:off x="4305300" y="6008154"/>
          <a:ext cx="698500" cy="1169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136665</xdr:rowOff>
    </xdr:from>
    <xdr:to>
      <xdr:col>4</xdr:col>
      <xdr:colOff>520700</xdr:colOff>
      <xdr:row>35</xdr:row>
      <xdr:rowOff>238265</xdr:rowOff>
    </xdr:to>
    <xdr:sp macro="" textlink="">
      <xdr:nvSpPr>
        <xdr:cNvPr id="111" name="フローチャート : 判断 110"/>
        <xdr:cNvSpPr/>
      </xdr:nvSpPr>
      <xdr:spPr bwMode="auto">
        <a:xfrm>
          <a:off x="4953000" y="674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223042</xdr:rowOff>
    </xdr:from>
    <xdr:ext cx="736600" cy="259045"/>
    <xdr:sp macro="" textlink="">
      <xdr:nvSpPr>
        <xdr:cNvPr id="112" name="テキスト ボックス 111"/>
        <xdr:cNvSpPr txBox="1"/>
      </xdr:nvSpPr>
      <xdr:spPr>
        <a:xfrm>
          <a:off x="4622800" y="683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43828</xdr:rowOff>
    </xdr:from>
    <xdr:to>
      <xdr:col>3</xdr:col>
      <xdr:colOff>904875</xdr:colOff>
      <xdr:row>33</xdr:row>
      <xdr:rowOff>83604</xdr:rowOff>
    </xdr:to>
    <xdr:cxnSp macro="">
      <xdr:nvCxnSpPr>
        <xdr:cNvPr id="113" name="直線コネクタ 112"/>
        <xdr:cNvCxnSpPr/>
      </xdr:nvCxnSpPr>
      <xdr:spPr bwMode="auto">
        <a:xfrm>
          <a:off x="3606800" y="5968378"/>
          <a:ext cx="698500" cy="3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88582</xdr:rowOff>
    </xdr:from>
    <xdr:to>
      <xdr:col>3</xdr:col>
      <xdr:colOff>955675</xdr:colOff>
      <xdr:row>35</xdr:row>
      <xdr:rowOff>190182</xdr:rowOff>
    </xdr:to>
    <xdr:sp macro="" textlink="">
      <xdr:nvSpPr>
        <xdr:cNvPr id="114" name="フローチャート : 判断 113"/>
        <xdr:cNvSpPr/>
      </xdr:nvSpPr>
      <xdr:spPr bwMode="auto">
        <a:xfrm>
          <a:off x="4254500" y="6698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174959</xdr:rowOff>
    </xdr:from>
    <xdr:ext cx="762000" cy="259045"/>
    <xdr:sp macro="" textlink="">
      <xdr:nvSpPr>
        <xdr:cNvPr id="115" name="テキスト ボックス 114"/>
        <xdr:cNvSpPr txBox="1"/>
      </xdr:nvSpPr>
      <xdr:spPr>
        <a:xfrm>
          <a:off x="3924300" y="678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3</xdr:col>
      <xdr:colOff>155575</xdr:colOff>
      <xdr:row>35</xdr:row>
      <xdr:rowOff>21222</xdr:rowOff>
    </xdr:from>
    <xdr:to>
      <xdr:col>3</xdr:col>
      <xdr:colOff>257175</xdr:colOff>
      <xdr:row>35</xdr:row>
      <xdr:rowOff>122822</xdr:rowOff>
    </xdr:to>
    <xdr:sp macro="" textlink="">
      <xdr:nvSpPr>
        <xdr:cNvPr id="116" name="フローチャート : 判断 115"/>
        <xdr:cNvSpPr/>
      </xdr:nvSpPr>
      <xdr:spPr bwMode="auto">
        <a:xfrm>
          <a:off x="3556000" y="6631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107599</xdr:rowOff>
    </xdr:from>
    <xdr:ext cx="762000" cy="259045"/>
    <xdr:sp macro="" textlink="">
      <xdr:nvSpPr>
        <xdr:cNvPr id="117" name="テキスト ボックス 116"/>
        <xdr:cNvSpPr txBox="1"/>
      </xdr:nvSpPr>
      <xdr:spPr>
        <a:xfrm>
          <a:off x="3225800" y="671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18" name="テキスト ボックス 11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19" name="テキスト ボックス 11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0" name="テキスト ボックス 11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1" name="テキスト ボックス 12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2" name="テキスト ボックス 12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264147</xdr:rowOff>
    </xdr:from>
    <xdr:to>
      <xdr:col>5</xdr:col>
      <xdr:colOff>34925</xdr:colOff>
      <xdr:row>34</xdr:row>
      <xdr:rowOff>22847</xdr:rowOff>
    </xdr:to>
    <xdr:sp macro="" textlink="">
      <xdr:nvSpPr>
        <xdr:cNvPr id="123" name="円/楕円 122"/>
        <xdr:cNvSpPr/>
      </xdr:nvSpPr>
      <xdr:spPr bwMode="auto">
        <a:xfrm>
          <a:off x="5600700" y="6188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109224</xdr:rowOff>
    </xdr:from>
    <xdr:ext cx="762000" cy="259045"/>
    <xdr:sp macro="" textlink="">
      <xdr:nvSpPr>
        <xdr:cNvPr id="124" name="人口1人当たり決算額の推移該当値テキスト445"/>
        <xdr:cNvSpPr txBox="1"/>
      </xdr:nvSpPr>
      <xdr:spPr>
        <a:xfrm>
          <a:off x="5740400" y="603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34,567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149733</xdr:rowOff>
    </xdr:from>
    <xdr:to>
      <xdr:col>4</xdr:col>
      <xdr:colOff>520700</xdr:colOff>
      <xdr:row>33</xdr:row>
      <xdr:rowOff>251333</xdr:rowOff>
    </xdr:to>
    <xdr:sp macro="" textlink="">
      <xdr:nvSpPr>
        <xdr:cNvPr id="125" name="円/楕円 124"/>
        <xdr:cNvSpPr/>
      </xdr:nvSpPr>
      <xdr:spPr bwMode="auto">
        <a:xfrm>
          <a:off x="4953000" y="6074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90060</xdr:rowOff>
    </xdr:from>
    <xdr:ext cx="736600" cy="259045"/>
    <xdr:sp macro="" textlink="">
      <xdr:nvSpPr>
        <xdr:cNvPr id="126" name="テキスト ボックス 125"/>
        <xdr:cNvSpPr txBox="1"/>
      </xdr:nvSpPr>
      <xdr:spPr>
        <a:xfrm>
          <a:off x="4622800" y="584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37,570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32804</xdr:rowOff>
    </xdr:from>
    <xdr:to>
      <xdr:col>3</xdr:col>
      <xdr:colOff>955675</xdr:colOff>
      <xdr:row>33</xdr:row>
      <xdr:rowOff>134404</xdr:rowOff>
    </xdr:to>
    <xdr:sp macro="" textlink="">
      <xdr:nvSpPr>
        <xdr:cNvPr id="127" name="円/楕円 126"/>
        <xdr:cNvSpPr/>
      </xdr:nvSpPr>
      <xdr:spPr bwMode="auto">
        <a:xfrm>
          <a:off x="4254500" y="5957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316031</xdr:rowOff>
    </xdr:from>
    <xdr:ext cx="762000" cy="259045"/>
    <xdr:sp macro="" textlink="">
      <xdr:nvSpPr>
        <xdr:cNvPr id="128" name="テキスト ボックス 127"/>
        <xdr:cNvSpPr txBox="1"/>
      </xdr:nvSpPr>
      <xdr:spPr>
        <a:xfrm>
          <a:off x="3924300" y="572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40,639</a:t>
          </a:r>
          <a:endParaRPr kumimoji="1" lang="ja-JP" altLang="en-US" sz="1000" b="1">
            <a:solidFill>
              <a:srgbClr val="FF0000"/>
            </a:solidFill>
            <a:latin typeface="ＭＳ Ｐゴシック"/>
          </a:endParaRPr>
        </a:p>
      </xdr:txBody>
    </xdr:sp>
    <xdr:clientData/>
  </xdr:oneCellAnchor>
  <xdr:twoCellAnchor>
    <xdr:from>
      <xdr:col>3</xdr:col>
      <xdr:colOff>155575</xdr:colOff>
      <xdr:row>32</xdr:row>
      <xdr:rowOff>164478</xdr:rowOff>
    </xdr:from>
    <xdr:to>
      <xdr:col>3</xdr:col>
      <xdr:colOff>257175</xdr:colOff>
      <xdr:row>33</xdr:row>
      <xdr:rowOff>94628</xdr:rowOff>
    </xdr:to>
    <xdr:sp macro="" textlink="">
      <xdr:nvSpPr>
        <xdr:cNvPr id="129" name="円/楕円 128"/>
        <xdr:cNvSpPr/>
      </xdr:nvSpPr>
      <xdr:spPr bwMode="auto">
        <a:xfrm>
          <a:off x="3556000" y="591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31</xdr:row>
      <xdr:rowOff>276255</xdr:rowOff>
    </xdr:from>
    <xdr:ext cx="762000" cy="259045"/>
    <xdr:sp macro="" textlink="">
      <xdr:nvSpPr>
        <xdr:cNvPr id="130" name="テキスト ボックス 129"/>
        <xdr:cNvSpPr txBox="1"/>
      </xdr:nvSpPr>
      <xdr:spPr>
        <a:xfrm>
          <a:off x="3225800" y="568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a:solidFill>
                <a:schemeClr val="dk1"/>
              </a:solidFill>
              <a:effectLst/>
              <a:latin typeface="+mn-lt"/>
              <a:ea typeface="+mn-ea"/>
              <a:cs typeface="+mn-cs"/>
            </a:rPr>
            <a:t>人件費、公債費等の義務的経費の削減による歳出の縮減に取り組んだが、大型事業を実施したことにより財政調整基金残高は減少し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年度末</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4.81</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19.9</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、標準財政規模に占める割合が増加した。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年度は全ての会計で赤字比率はなかった。</a:t>
          </a:r>
          <a:endParaRPr lang="ja-JP" altLang="ja-JP" sz="1400">
            <a:effectLst/>
          </a:endParaRPr>
        </a:p>
        <a:p>
          <a:pPr fontAlgn="base"/>
          <a:r>
            <a:rPr lang="ja-JP" altLang="ja-JP" sz="1100">
              <a:solidFill>
                <a:schemeClr val="dk1"/>
              </a:solidFill>
              <a:effectLst/>
              <a:latin typeface="+mn-lt"/>
              <a:ea typeface="+mn-ea"/>
              <a:cs typeface="+mn-cs"/>
            </a:rPr>
            <a:t>　しかしながら、一般会計においては、今後、合併算定替の終了による普通交付税の減少などにより、一般財源の確保が厳しい状況となる見通しであること、また、それに伴い財政調整基金の取崩し等による財政運営を余議なくされる見込みであること等から、税収の徴収率向上による歳入確保や、義務的経費の削減等に取り組み、財政基盤の</a:t>
          </a:r>
          <a:r>
            <a:rPr lang="ja-JP" altLang="en-US" sz="1100">
              <a:solidFill>
                <a:schemeClr val="dk1"/>
              </a:solidFill>
              <a:effectLst/>
              <a:latin typeface="+mn-lt"/>
              <a:ea typeface="+mn-ea"/>
              <a:cs typeface="+mn-cs"/>
            </a:rPr>
            <a:t>安定・</a:t>
          </a:r>
          <a:r>
            <a:rPr lang="ja-JP" altLang="ja-JP" sz="1100">
              <a:solidFill>
                <a:schemeClr val="dk1"/>
              </a:solidFill>
              <a:effectLst/>
              <a:latin typeface="+mn-lt"/>
              <a:ea typeface="+mn-ea"/>
              <a:cs typeface="+mn-cs"/>
            </a:rPr>
            <a:t>強化を図る。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実質公債費比率は、</a:t>
          </a:r>
          <a:r>
            <a:rPr lang="en-US" altLang="ja-JP" sz="1100">
              <a:solidFill>
                <a:schemeClr val="dk1"/>
              </a:solidFill>
              <a:effectLst/>
              <a:latin typeface="+mn-lt"/>
              <a:ea typeface="+mn-ea"/>
              <a:cs typeface="+mn-cs"/>
            </a:rPr>
            <a:t>13.9</a:t>
          </a:r>
          <a:r>
            <a:rPr lang="ja-JP" altLang="ja-JP" sz="1100">
              <a:solidFill>
                <a:schemeClr val="dk1"/>
              </a:solidFill>
              <a:effectLst/>
              <a:latin typeface="+mn-lt"/>
              <a:ea typeface="+mn-ea"/>
              <a:cs typeface="+mn-cs"/>
            </a:rPr>
            <a:t>％（３か年平均）で、平成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年度に比べ</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ポイント減少した。</a:t>
          </a:r>
          <a:endParaRPr lang="ja-JP" altLang="ja-JP" sz="1400">
            <a:effectLst/>
          </a:endParaRPr>
        </a:p>
        <a:p>
          <a:r>
            <a:rPr lang="ja-JP" altLang="ja-JP" sz="1100">
              <a:solidFill>
                <a:schemeClr val="dk1"/>
              </a:solidFill>
              <a:effectLst/>
              <a:latin typeface="+mn-lt"/>
              <a:ea typeface="+mn-ea"/>
              <a:cs typeface="+mn-cs"/>
            </a:rPr>
            <a:t>　主な要因は、繰上償還の実施により、元利償還金を減少させたことによるものである。</a:t>
          </a:r>
          <a:endParaRPr lang="ja-JP" altLang="ja-JP" sz="1400">
            <a:effectLst/>
          </a:endParaRPr>
        </a:p>
        <a:p>
          <a:pPr fontAlgn="base"/>
          <a:r>
            <a:rPr lang="ja-JP" altLang="ja-JP" sz="1100">
              <a:solidFill>
                <a:schemeClr val="dk1"/>
              </a:solidFill>
              <a:effectLst/>
              <a:latin typeface="+mn-lt"/>
              <a:ea typeface="+mn-ea"/>
              <a:cs typeface="+mn-cs"/>
            </a:rPr>
            <a:t>　今後も、繰上償還や、過疎債など有利な起債の発行による算入公債費の増等により分子を減少させるなど、比率の減少に努める。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岩手県一関市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将来負担比率は</a:t>
          </a:r>
          <a:r>
            <a:rPr lang="en-US" altLang="ja-JP" sz="1100">
              <a:solidFill>
                <a:schemeClr val="dk1"/>
              </a:solidFill>
              <a:effectLst/>
              <a:latin typeface="+mn-lt"/>
              <a:ea typeface="+mn-ea"/>
              <a:cs typeface="+mn-cs"/>
            </a:rPr>
            <a:t>109.7</a:t>
          </a:r>
          <a:r>
            <a:rPr lang="ja-JP" altLang="ja-JP" sz="1100">
              <a:solidFill>
                <a:schemeClr val="dk1"/>
              </a:solidFill>
              <a:effectLst/>
              <a:latin typeface="+mn-lt"/>
              <a:ea typeface="+mn-ea"/>
              <a:cs typeface="+mn-cs"/>
            </a:rPr>
            <a:t>％で、平成</a:t>
          </a:r>
          <a:r>
            <a:rPr lang="en-US" altLang="ja-JP" sz="1100">
              <a:solidFill>
                <a:schemeClr val="dk1"/>
              </a:solidFill>
              <a:effectLst/>
              <a:latin typeface="+mn-lt"/>
              <a:ea typeface="+mn-ea"/>
              <a:cs typeface="+mn-cs"/>
            </a:rPr>
            <a:t>25</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に比べ</a:t>
          </a:r>
          <a:r>
            <a:rPr lang="en-US" altLang="ja-JP" sz="1100">
              <a:solidFill>
                <a:schemeClr val="dk1"/>
              </a:solidFill>
              <a:effectLst/>
              <a:latin typeface="+mn-lt"/>
              <a:ea typeface="+mn-ea"/>
              <a:cs typeface="+mn-cs"/>
            </a:rPr>
            <a:t>17.5</a:t>
          </a:r>
          <a:r>
            <a:rPr lang="ja-JP" altLang="ja-JP" sz="1100">
              <a:solidFill>
                <a:schemeClr val="dk1"/>
              </a:solidFill>
              <a:effectLst/>
              <a:latin typeface="+mn-lt"/>
              <a:ea typeface="+mn-ea"/>
              <a:cs typeface="+mn-cs"/>
            </a:rPr>
            <a:t>ポイント減少した。</a:t>
          </a:r>
          <a:endParaRPr lang="ja-JP" altLang="ja-JP" sz="1400">
            <a:effectLst/>
          </a:endParaRPr>
        </a:p>
        <a:p>
          <a:r>
            <a:rPr lang="ja-JP" altLang="ja-JP" sz="1100">
              <a:solidFill>
                <a:schemeClr val="dk1"/>
              </a:solidFill>
              <a:effectLst/>
              <a:latin typeface="+mn-lt"/>
              <a:ea typeface="+mn-ea"/>
              <a:cs typeface="+mn-cs"/>
            </a:rPr>
            <a:t>　主な要因は、繰上償還の実施により、元利償還金を減少させたことによるものである。</a:t>
          </a:r>
          <a:endParaRPr lang="ja-JP" altLang="ja-JP" sz="1400">
            <a:effectLst/>
          </a:endParaRPr>
        </a:p>
        <a:p>
          <a:pPr fontAlgn="base"/>
          <a:r>
            <a:rPr lang="ja-JP" altLang="ja-JP" sz="1100">
              <a:solidFill>
                <a:schemeClr val="dk1"/>
              </a:solidFill>
              <a:effectLst/>
              <a:latin typeface="+mn-lt"/>
              <a:ea typeface="+mn-ea"/>
              <a:cs typeface="+mn-cs"/>
            </a:rPr>
            <a:t>　今後も公債費等義務的経費の削減など行財政改革を進め、財政の健全化に努める。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G41" sqref="BG41:BU4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76612996</v>
      </c>
      <c r="BO4" s="349"/>
      <c r="BP4" s="349"/>
      <c r="BQ4" s="349"/>
      <c r="BR4" s="349"/>
      <c r="BS4" s="349"/>
      <c r="BT4" s="349"/>
      <c r="BU4" s="350"/>
      <c r="BV4" s="348">
        <v>76529413</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6.6</v>
      </c>
      <c r="CU4" s="355"/>
      <c r="CV4" s="355"/>
      <c r="CW4" s="355"/>
      <c r="CX4" s="355"/>
      <c r="CY4" s="355"/>
      <c r="CZ4" s="355"/>
      <c r="DA4" s="356"/>
      <c r="DB4" s="354">
        <v>6.7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73425828</v>
      </c>
      <c r="BO5" s="386"/>
      <c r="BP5" s="386"/>
      <c r="BQ5" s="386"/>
      <c r="BR5" s="386"/>
      <c r="BS5" s="386"/>
      <c r="BT5" s="386"/>
      <c r="BU5" s="387"/>
      <c r="BV5" s="385">
        <v>72841316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89.3</v>
      </c>
      <c r="CU5" s="383"/>
      <c r="CV5" s="383"/>
      <c r="CW5" s="383"/>
      <c r="CX5" s="383"/>
      <c r="CY5" s="383"/>
      <c r="CZ5" s="383"/>
      <c r="DA5" s="384"/>
      <c r="DB5" s="382">
        <v>88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3187168</v>
      </c>
      <c r="BO6" s="386"/>
      <c r="BP6" s="386"/>
      <c r="BQ6" s="386"/>
      <c r="BR6" s="386"/>
      <c r="BS6" s="386"/>
      <c r="BT6" s="386"/>
      <c r="BU6" s="387"/>
      <c r="BV6" s="385">
        <v>3688097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95.1</v>
      </c>
      <c r="CU6" s="423"/>
      <c r="CV6" s="423"/>
      <c r="CW6" s="423"/>
      <c r="CX6" s="423"/>
      <c r="CY6" s="423"/>
      <c r="CZ6" s="423"/>
      <c r="DA6" s="424"/>
      <c r="DB6" s="422">
        <v>93.8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441627</v>
      </c>
      <c r="BO7" s="386"/>
      <c r="BP7" s="386"/>
      <c r="BQ7" s="386"/>
      <c r="BR7" s="386"/>
      <c r="BS7" s="386"/>
      <c r="BT7" s="386"/>
      <c r="BU7" s="387"/>
      <c r="BV7" s="385">
        <v>903089</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41342752</v>
      </c>
      <c r="CU7" s="386"/>
      <c r="CV7" s="386"/>
      <c r="CW7" s="386"/>
      <c r="CX7" s="386"/>
      <c r="CY7" s="386"/>
      <c r="CZ7" s="386"/>
      <c r="DA7" s="387"/>
      <c r="DB7" s="385">
        <v>41727176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2745541</v>
      </c>
      <c r="BO8" s="386"/>
      <c r="BP8" s="386"/>
      <c r="BQ8" s="386"/>
      <c r="BR8" s="386"/>
      <c r="BS8" s="386"/>
      <c r="BT8" s="386"/>
      <c r="BU8" s="387"/>
      <c r="BV8" s="385">
        <v>2785008</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0.38</v>
      </c>
      <c r="CU8" s="426"/>
      <c r="CV8" s="426"/>
      <c r="CW8" s="426"/>
      <c r="CX8" s="426"/>
      <c r="CY8" s="426"/>
      <c r="CZ8" s="426"/>
      <c r="DA8" s="427"/>
      <c r="DB8" s="425">
        <v>0.37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127642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-39467</v>
      </c>
      <c r="BO9" s="386"/>
      <c r="BP9" s="386"/>
      <c r="BQ9" s="386"/>
      <c r="BR9" s="386"/>
      <c r="BS9" s="386"/>
      <c r="BT9" s="386"/>
      <c r="BU9" s="387"/>
      <c r="BV9" s="385">
        <v>677939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18.2</v>
      </c>
      <c r="CU9" s="383"/>
      <c r="CV9" s="383"/>
      <c r="CW9" s="383"/>
      <c r="CX9" s="383"/>
      <c r="CY9" s="383"/>
      <c r="CZ9" s="383"/>
      <c r="DA9" s="384"/>
      <c r="DB9" s="382">
        <v>17.8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135722</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28796</v>
      </c>
      <c r="BO10" s="386"/>
      <c r="BP10" s="386"/>
      <c r="BQ10" s="386"/>
      <c r="BR10" s="386"/>
      <c r="BS10" s="386"/>
      <c r="BT10" s="386"/>
      <c r="BU10" s="387"/>
      <c r="BV10" s="385">
        <v>4821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539143</v>
      </c>
      <c r="BO11" s="386"/>
      <c r="BP11" s="386"/>
      <c r="BQ11" s="386"/>
      <c r="BR11" s="386"/>
      <c r="BS11" s="386"/>
      <c r="BT11" s="386"/>
      <c r="BU11" s="387"/>
      <c r="BV11" s="385">
        <v>12901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124344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389669</v>
      </c>
      <c r="BO12" s="386"/>
      <c r="BP12" s="386"/>
      <c r="BQ12" s="386"/>
      <c r="BR12" s="386"/>
      <c r="BS12" s="386"/>
      <c r="BT12" s="386"/>
      <c r="BU12" s="387"/>
      <c r="BV12" s="385">
        <v>2766573</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123555</v>
      </c>
      <c r="S13" s="467"/>
      <c r="T13" s="467"/>
      <c r="U13" s="467"/>
      <c r="V13" s="468"/>
      <c r="W13" s="401" t="s">
        <v>124</v>
      </c>
      <c r="X13" s="402"/>
      <c r="Y13" s="402"/>
      <c r="Z13" s="402"/>
      <c r="AA13" s="402"/>
      <c r="AB13" s="392"/>
      <c r="AC13" s="436">
        <v>9257</v>
      </c>
      <c r="AD13" s="437"/>
      <c r="AE13" s="437"/>
      <c r="AF13" s="437"/>
      <c r="AG13" s="476"/>
      <c r="AH13" s="436">
        <v>11456</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138803</v>
      </c>
      <c r="BO13" s="386"/>
      <c r="BP13" s="386"/>
      <c r="BQ13" s="386"/>
      <c r="BR13" s="386"/>
      <c r="BS13" s="386"/>
      <c r="BT13" s="386"/>
      <c r="BU13" s="387"/>
      <c r="BV13" s="385">
        <v>-2070912</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13.9</v>
      </c>
      <c r="CU13" s="383"/>
      <c r="CV13" s="383"/>
      <c r="CW13" s="383"/>
      <c r="CX13" s="383"/>
      <c r="CY13" s="383"/>
      <c r="CZ13" s="383"/>
      <c r="DA13" s="384"/>
      <c r="DB13" s="382">
        <v>14.7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125934</v>
      </c>
      <c r="S14" s="467"/>
      <c r="T14" s="467"/>
      <c r="U14" s="467"/>
      <c r="V14" s="468"/>
      <c r="W14" s="375"/>
      <c r="X14" s="376"/>
      <c r="Y14" s="376"/>
      <c r="Z14" s="376"/>
      <c r="AA14" s="376"/>
      <c r="AB14" s="365"/>
      <c r="AC14" s="469">
        <v>15.4</v>
      </c>
      <c r="AD14" s="470"/>
      <c r="AE14" s="470"/>
      <c r="AF14" s="470"/>
      <c r="AG14" s="471"/>
      <c r="AH14" s="469">
        <v>16.7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109.7</v>
      </c>
      <c r="CU14" s="481"/>
      <c r="CV14" s="481"/>
      <c r="CW14" s="481"/>
      <c r="CX14" s="481"/>
      <c r="CY14" s="481"/>
      <c r="CZ14" s="481"/>
      <c r="DA14" s="482"/>
      <c r="DB14" s="480">
        <v>127.2</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125168</v>
      </c>
      <c r="S15" s="467"/>
      <c r="T15" s="467"/>
      <c r="U15" s="467"/>
      <c r="V15" s="468"/>
      <c r="W15" s="401" t="s">
        <v>130</v>
      </c>
      <c r="X15" s="402"/>
      <c r="Y15" s="402"/>
      <c r="Z15" s="402"/>
      <c r="AA15" s="402"/>
      <c r="AB15" s="392"/>
      <c r="AC15" s="436">
        <v>18102</v>
      </c>
      <c r="AD15" s="437"/>
      <c r="AE15" s="437"/>
      <c r="AF15" s="437"/>
      <c r="AG15" s="476"/>
      <c r="AH15" s="436">
        <v>22453</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11659954</v>
      </c>
      <c r="BO15" s="349"/>
      <c r="BP15" s="349"/>
      <c r="BQ15" s="349"/>
      <c r="BR15" s="349"/>
      <c r="BS15" s="349"/>
      <c r="BT15" s="349"/>
      <c r="BU15" s="350"/>
      <c r="BV15" s="348">
        <v>11581201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30.1</v>
      </c>
      <c r="AD16" s="470"/>
      <c r="AE16" s="470"/>
      <c r="AF16" s="470"/>
      <c r="AG16" s="471"/>
      <c r="AH16" s="469">
        <v>32.700000000000003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30764192</v>
      </c>
      <c r="BO16" s="386"/>
      <c r="BP16" s="386"/>
      <c r="BQ16" s="386"/>
      <c r="BR16" s="386"/>
      <c r="BS16" s="386"/>
      <c r="BT16" s="386"/>
      <c r="BU16" s="387"/>
      <c r="BV16" s="385">
        <v>30377933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32864</v>
      </c>
      <c r="AD17" s="437"/>
      <c r="AE17" s="437"/>
      <c r="AF17" s="437"/>
      <c r="AG17" s="476"/>
      <c r="AH17" s="436">
        <v>34677</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14851037</v>
      </c>
      <c r="BO17" s="386"/>
      <c r="BP17" s="386"/>
      <c r="BQ17" s="386"/>
      <c r="BR17" s="386"/>
      <c r="BS17" s="386"/>
      <c r="BT17" s="386"/>
      <c r="BU17" s="387"/>
      <c r="BV17" s="385">
        <v>14809835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1256.42</v>
      </c>
      <c r="M18" s="498"/>
      <c r="N18" s="498"/>
      <c r="O18" s="498"/>
      <c r="P18" s="498"/>
      <c r="Q18" s="498"/>
      <c r="R18" s="499"/>
      <c r="S18" s="499"/>
      <c r="T18" s="499"/>
      <c r="U18" s="499"/>
      <c r="V18" s="500"/>
      <c r="W18" s="403"/>
      <c r="X18" s="404"/>
      <c r="Y18" s="404"/>
      <c r="Z18" s="404"/>
      <c r="AA18" s="404"/>
      <c r="AB18" s="395"/>
      <c r="AC18" s="501">
        <v>54.6</v>
      </c>
      <c r="AD18" s="502"/>
      <c r="AE18" s="502"/>
      <c r="AF18" s="502"/>
      <c r="AG18" s="503"/>
      <c r="AH18" s="501">
        <v>50.5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37180774</v>
      </c>
      <c r="BO18" s="386"/>
      <c r="BP18" s="386"/>
      <c r="BQ18" s="386"/>
      <c r="BR18" s="386"/>
      <c r="BS18" s="386"/>
      <c r="BT18" s="386"/>
      <c r="BU18" s="387"/>
      <c r="BV18" s="385">
        <v>36748744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102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50356967</v>
      </c>
      <c r="BO19" s="386"/>
      <c r="BP19" s="386"/>
      <c r="BQ19" s="386"/>
      <c r="BR19" s="386"/>
      <c r="BS19" s="386"/>
      <c r="BT19" s="386"/>
      <c r="BU19" s="387"/>
      <c r="BV19" s="385">
        <v>50859825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42633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86006756</v>
      </c>
      <c r="BO23" s="386"/>
      <c r="BP23" s="386"/>
      <c r="BQ23" s="386"/>
      <c r="BR23" s="386"/>
      <c r="BS23" s="386"/>
      <c r="BT23" s="386"/>
      <c r="BU23" s="387"/>
      <c r="BV23" s="385">
        <v>83662879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8640</v>
      </c>
      <c r="R24" s="437"/>
      <c r="S24" s="437"/>
      <c r="T24" s="437"/>
      <c r="U24" s="437"/>
      <c r="V24" s="476"/>
      <c r="W24" s="531"/>
      <c r="X24" s="519"/>
      <c r="Y24" s="520"/>
      <c r="Z24" s="435" t="s">
        <v>153</v>
      </c>
      <c r="AA24" s="415"/>
      <c r="AB24" s="415"/>
      <c r="AC24" s="415"/>
      <c r="AD24" s="415"/>
      <c r="AE24" s="415"/>
      <c r="AF24" s="415"/>
      <c r="AG24" s="416"/>
      <c r="AH24" s="436">
        <v>1170</v>
      </c>
      <c r="AI24" s="437"/>
      <c r="AJ24" s="437"/>
      <c r="AK24" s="437"/>
      <c r="AL24" s="476"/>
      <c r="AM24" s="436">
        <v>3692520</v>
      </c>
      <c r="AN24" s="437"/>
      <c r="AO24" s="437"/>
      <c r="AP24" s="437"/>
      <c r="AQ24" s="437"/>
      <c r="AR24" s="476"/>
      <c r="AS24" s="436">
        <v>3156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72840285</v>
      </c>
      <c r="BO24" s="386"/>
      <c r="BP24" s="386"/>
      <c r="BQ24" s="386"/>
      <c r="BR24" s="386"/>
      <c r="BS24" s="386"/>
      <c r="BT24" s="386"/>
      <c r="BU24" s="387"/>
      <c r="BV24" s="385">
        <v>69949006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6980</v>
      </c>
      <c r="R25" s="437"/>
      <c r="S25" s="437"/>
      <c r="T25" s="437"/>
      <c r="U25" s="437"/>
      <c r="V25" s="476"/>
      <c r="W25" s="531"/>
      <c r="X25" s="519"/>
      <c r="Y25" s="520"/>
      <c r="Z25" s="435" t="s">
        <v>156</v>
      </c>
      <c r="AA25" s="415"/>
      <c r="AB25" s="415"/>
      <c r="AC25" s="415"/>
      <c r="AD25" s="415"/>
      <c r="AE25" s="415"/>
      <c r="AF25" s="415"/>
      <c r="AG25" s="416"/>
      <c r="AH25" s="436">
        <v>209</v>
      </c>
      <c r="AI25" s="437"/>
      <c r="AJ25" s="437"/>
      <c r="AK25" s="437"/>
      <c r="AL25" s="476"/>
      <c r="AM25" s="436">
        <v>618222</v>
      </c>
      <c r="AN25" s="437"/>
      <c r="AO25" s="437"/>
      <c r="AP25" s="437"/>
      <c r="AQ25" s="437"/>
      <c r="AR25" s="476"/>
      <c r="AS25" s="436">
        <v>2958</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4153032</v>
      </c>
      <c r="BO25" s="349"/>
      <c r="BP25" s="349"/>
      <c r="BQ25" s="349"/>
      <c r="BR25" s="349"/>
      <c r="BS25" s="349"/>
      <c r="BT25" s="349"/>
      <c r="BU25" s="350"/>
      <c r="BV25" s="348">
        <v>5494060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6170</v>
      </c>
      <c r="R26" s="437"/>
      <c r="S26" s="437"/>
      <c r="T26" s="437"/>
      <c r="U26" s="437"/>
      <c r="V26" s="476"/>
      <c r="W26" s="531"/>
      <c r="X26" s="519"/>
      <c r="Y26" s="520"/>
      <c r="Z26" s="435" t="s">
        <v>159</v>
      </c>
      <c r="AA26" s="541"/>
      <c r="AB26" s="541"/>
      <c r="AC26" s="541"/>
      <c r="AD26" s="541"/>
      <c r="AE26" s="541"/>
      <c r="AF26" s="541"/>
      <c r="AG26" s="542"/>
      <c r="AH26" s="436">
        <v>60</v>
      </c>
      <c r="AI26" s="437"/>
      <c r="AJ26" s="437"/>
      <c r="AK26" s="437"/>
      <c r="AL26" s="476"/>
      <c r="AM26" s="436">
        <v>188100</v>
      </c>
      <c r="AN26" s="437"/>
      <c r="AO26" s="437"/>
      <c r="AP26" s="437"/>
      <c r="AQ26" s="437"/>
      <c r="AR26" s="476"/>
      <c r="AS26" s="436">
        <v>3135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4380</v>
      </c>
      <c r="R27" s="437"/>
      <c r="S27" s="437"/>
      <c r="T27" s="437"/>
      <c r="U27" s="437"/>
      <c r="V27" s="476"/>
      <c r="W27" s="531"/>
      <c r="X27" s="519"/>
      <c r="Y27" s="520"/>
      <c r="Z27" s="435" t="s">
        <v>162</v>
      </c>
      <c r="AA27" s="415"/>
      <c r="AB27" s="415"/>
      <c r="AC27" s="415"/>
      <c r="AD27" s="415"/>
      <c r="AE27" s="415"/>
      <c r="AF27" s="415"/>
      <c r="AG27" s="416"/>
      <c r="AH27" s="436">
        <v>36</v>
      </c>
      <c r="AI27" s="437"/>
      <c r="AJ27" s="437"/>
      <c r="AK27" s="437"/>
      <c r="AL27" s="476"/>
      <c r="AM27" s="436">
        <v>106236</v>
      </c>
      <c r="AN27" s="437"/>
      <c r="AO27" s="437"/>
      <c r="AP27" s="437"/>
      <c r="AQ27" s="437"/>
      <c r="AR27" s="476"/>
      <c r="AS27" s="436">
        <v>2951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1050000</v>
      </c>
      <c r="BO27" s="555"/>
      <c r="BP27" s="555"/>
      <c r="BQ27" s="555"/>
      <c r="BR27" s="555"/>
      <c r="BS27" s="555"/>
      <c r="BT27" s="555"/>
      <c r="BU27" s="556"/>
      <c r="BV27" s="554">
        <v>1050000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3860</v>
      </c>
      <c r="R28" s="437"/>
      <c r="S28" s="437"/>
      <c r="T28" s="437"/>
      <c r="U28" s="437"/>
      <c r="V28" s="476"/>
      <c r="W28" s="531"/>
      <c r="X28" s="519"/>
      <c r="Y28" s="520"/>
      <c r="Z28" s="435" t="s">
        <v>165</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1986736</v>
      </c>
      <c r="BO28" s="349"/>
      <c r="BP28" s="349"/>
      <c r="BQ28" s="349"/>
      <c r="BR28" s="349"/>
      <c r="BS28" s="349"/>
      <c r="BT28" s="349"/>
      <c r="BU28" s="350"/>
      <c r="BV28" s="348">
        <v>2347609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28</v>
      </c>
      <c r="M29" s="437"/>
      <c r="N29" s="437"/>
      <c r="O29" s="437"/>
      <c r="P29" s="476"/>
      <c r="Q29" s="436">
        <v>3600</v>
      </c>
      <c r="R29" s="437"/>
      <c r="S29" s="437"/>
      <c r="T29" s="437"/>
      <c r="U29" s="437"/>
      <c r="V29" s="476"/>
      <c r="W29" s="532"/>
      <c r="X29" s="533"/>
      <c r="Y29" s="534"/>
      <c r="Z29" s="435" t="s">
        <v>169</v>
      </c>
      <c r="AA29" s="415"/>
      <c r="AB29" s="415"/>
      <c r="AC29" s="415"/>
      <c r="AD29" s="415"/>
      <c r="AE29" s="415"/>
      <c r="AF29" s="415"/>
      <c r="AG29" s="416"/>
      <c r="AH29" s="436">
        <v>1206</v>
      </c>
      <c r="AI29" s="437"/>
      <c r="AJ29" s="437"/>
      <c r="AK29" s="437"/>
      <c r="AL29" s="476"/>
      <c r="AM29" s="436">
        <v>3798756</v>
      </c>
      <c r="AN29" s="437"/>
      <c r="AO29" s="437"/>
      <c r="AP29" s="437"/>
      <c r="AQ29" s="437"/>
      <c r="AR29" s="476"/>
      <c r="AS29" s="436">
        <v>3150</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13494926</v>
      </c>
      <c r="BO29" s="386"/>
      <c r="BP29" s="386"/>
      <c r="BQ29" s="386"/>
      <c r="BR29" s="386"/>
      <c r="BS29" s="386"/>
      <c r="BT29" s="386"/>
      <c r="BU29" s="387"/>
      <c r="BV29" s="385">
        <v>10628245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96.6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4122944</v>
      </c>
      <c r="BO30" s="555"/>
      <c r="BP30" s="555"/>
      <c r="BQ30" s="555"/>
      <c r="BR30" s="555"/>
      <c r="BS30" s="555"/>
      <c r="BT30" s="555"/>
      <c r="BU30" s="556"/>
      <c r="BV30" s="554">
        <v>3662569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6</v>
      </c>
      <c r="V34" s="566"/>
      <c r="W34" s="567" t="str">
        <f>IF('各会計、関係団体の財政状況及び健全化判断比率'!B28="","",'各会計、関係団体の財政状況及び健全化判断比率'!B28)</f>
        <v>国民健康保険特別会計（事業勘定）</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IF('各会計、関係団体の財政状況及び健全化判断比率'!B32="","",'各会計、関係団体の財政状況及び健全化判断比率'!B32)</f>
        <v>一関市水道事業</v>
      </c>
      <c r="AP34" s="567"/>
      <c r="AQ34" s="567"/>
      <c r="AR34" s="567"/>
      <c r="AS34" s="567"/>
      <c r="AT34" s="567"/>
      <c r="AU34" s="567"/>
      <c r="AV34" s="567"/>
      <c r="AW34" s="567"/>
      <c r="AX34" s="567"/>
      <c r="AY34" s="567"/>
      <c r="AZ34" s="567"/>
      <c r="BA34" s="567"/>
      <c r="BB34" s="567"/>
      <c r="BC34" s="567"/>
      <c r="BD34" s="165"/>
      <c r="BE34" s="566">
        <f>IF(BG34="","",MAX(C34:D43,U34:V43,AM34:AN43)+1)</f>
        <v>13</v>
      </c>
      <c r="BF34" s="566"/>
      <c r="BG34" s="567" t="str">
        <f>IF('各会計、関係団体の財政状況及び健全化判断比率'!B35="","",'各会計、関係団体の財政状況及び健全化判断比率'!B35)</f>
        <v>簡易水道事業</v>
      </c>
      <c r="BH34" s="567"/>
      <c r="BI34" s="567"/>
      <c r="BJ34" s="567"/>
      <c r="BK34" s="567"/>
      <c r="BL34" s="567"/>
      <c r="BM34" s="567"/>
      <c r="BN34" s="567"/>
      <c r="BO34" s="567"/>
      <c r="BP34" s="567"/>
      <c r="BQ34" s="567"/>
      <c r="BR34" s="567"/>
      <c r="BS34" s="567"/>
      <c r="BT34" s="567"/>
      <c r="BU34" s="567"/>
      <c r="BV34" s="165"/>
      <c r="BW34" s="566">
        <f>IF(BY34="","",MAX(C34:D43,U34:V43,AM34:AN43,BE34:BF43)+1)</f>
        <v>18</v>
      </c>
      <c r="BX34" s="566"/>
      <c r="BY34" s="567" t="str">
        <f>IF('各会計、関係団体の財政状況及び健全化判断比率'!B68="","",'各会計、関係団体の財政状況及び健全化判断比率'!B68)</f>
        <v>一関地区広域行政組合</v>
      </c>
      <c r="BZ34" s="567"/>
      <c r="CA34" s="567"/>
      <c r="CB34" s="567"/>
      <c r="CC34" s="567"/>
      <c r="CD34" s="567"/>
      <c r="CE34" s="567"/>
      <c r="CF34" s="567"/>
      <c r="CG34" s="567"/>
      <c r="CH34" s="567"/>
      <c r="CI34" s="567"/>
      <c r="CJ34" s="567"/>
      <c r="CK34" s="567"/>
      <c r="CL34" s="567"/>
      <c r="CM34" s="567"/>
      <c r="CN34" s="165"/>
      <c r="CO34" s="566">
        <f>IF(CQ34="","",MAX(C34:D43,U34:V43,AM34:AN43,BE34:BF43,BW34:BX43)+1)</f>
        <v>19</v>
      </c>
      <c r="CP34" s="566"/>
      <c r="CQ34" s="567" t="str">
        <f>IF('各会計、関係団体の財政状況及び健全化判断比率'!BS7="","",'各会計、関係団体の財政状況及び健全化判断比率'!BS7)</f>
        <v>岩手県南技術研究センター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7</v>
      </c>
      <c r="V35" s="566"/>
      <c r="W35" s="567" t="str">
        <f>IF('各会計、関係団体の財政状況及び健全化判断比率'!B29="","",'各会計、関係団体の財政状況及び健全化判断比率'!B29)</f>
        <v>国民健康保険特別会計（直営診療施設勘定）</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IF('各会計、関係団体の財政状況及び健全化判断比率'!B33="","",'各会計、関係団体の財政状況及び健全化判断比率'!B33)</f>
        <v>一関市工業用水道事業</v>
      </c>
      <c r="AP35" s="567"/>
      <c r="AQ35" s="567"/>
      <c r="AR35" s="567"/>
      <c r="AS35" s="567"/>
      <c r="AT35" s="567"/>
      <c r="AU35" s="567"/>
      <c r="AV35" s="567"/>
      <c r="AW35" s="567"/>
      <c r="AX35" s="567"/>
      <c r="AY35" s="567"/>
      <c r="AZ35" s="567"/>
      <c r="BA35" s="567"/>
      <c r="BB35" s="567"/>
      <c r="BC35" s="567"/>
      <c r="BD35" s="165"/>
      <c r="BE35" s="566">
        <f t="shared" ref="BE35:BE43" si="1">IF(BG35="","",BE34+1)</f>
        <v>14</v>
      </c>
      <c r="BF35" s="566"/>
      <c r="BG35" s="567" t="str">
        <f>IF('各会計、関係団体の財政状況及び健全化判断比率'!B36="","",'各会計、関係団体の財政状況及び健全化判断比率'!B36)</f>
        <v>下水道事業</v>
      </c>
      <c r="BH35" s="567"/>
      <c r="BI35" s="567"/>
      <c r="BJ35" s="567"/>
      <c r="BK35" s="567"/>
      <c r="BL35" s="567"/>
      <c r="BM35" s="567"/>
      <c r="BN35" s="567"/>
      <c r="BO35" s="567"/>
      <c r="BP35" s="567"/>
      <c r="BQ35" s="567"/>
      <c r="BR35" s="567"/>
      <c r="BS35" s="567"/>
      <c r="BT35" s="567"/>
      <c r="BU35" s="567"/>
      <c r="BV35" s="165"/>
      <c r="BW35" s="566" t="str">
        <f t="shared" ref="BW35:BW43" si="2">IF(BY35="","",BW34+1)</f>
        <v/>
      </c>
      <c r="BX35" s="566"/>
      <c r="BY35" s="567" t="str">
        <f>IF('各会計、関係団体の財政状況及び健全化判断比率'!B69="","",'各会計、関係団体の財政状況及び健全化判断比率'!B69)</f>
        <v/>
      </c>
      <c r="BZ35" s="567"/>
      <c r="CA35" s="567"/>
      <c r="CB35" s="567"/>
      <c r="CC35" s="567"/>
      <c r="CD35" s="567"/>
      <c r="CE35" s="567"/>
      <c r="CF35" s="567"/>
      <c r="CG35" s="567"/>
      <c r="CH35" s="567"/>
      <c r="CI35" s="567"/>
      <c r="CJ35" s="567"/>
      <c r="CK35" s="567"/>
      <c r="CL35" s="567"/>
      <c r="CM35" s="567"/>
      <c r="CN35" s="165"/>
      <c r="CO35" s="566">
        <f t="shared" ref="CO35:CO43" si="3">IF(CQ35="","",CO34+1)</f>
        <v>20</v>
      </c>
      <c r="CP35" s="566"/>
      <c r="CQ35" s="567" t="str">
        <f>IF('各会計、関係団体の財政状況及び健全化判断比率'!BS8="","",'各会計、関係団体の財政状況及び健全化判断比率'!BS8)</f>
        <v>一関ケーブルネットワーク</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都市施設等管理特別会計</v>
      </c>
      <c r="F36" s="567"/>
      <c r="G36" s="567"/>
      <c r="H36" s="567"/>
      <c r="I36" s="567"/>
      <c r="J36" s="567"/>
      <c r="K36" s="567"/>
      <c r="L36" s="567"/>
      <c r="M36" s="567"/>
      <c r="N36" s="567"/>
      <c r="O36" s="567"/>
      <c r="P36" s="567"/>
      <c r="Q36" s="567"/>
      <c r="R36" s="567"/>
      <c r="S36" s="567"/>
      <c r="T36" s="165"/>
      <c r="U36" s="566">
        <f t="shared" ref="U36:U43" si="4">IF(W36="","",U35+1)</f>
        <v>8</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12</v>
      </c>
      <c r="AN36" s="566"/>
      <c r="AO36" s="567" t="str">
        <f>IF('各会計、関係団体の財政状況及び健全化判断比率'!B34="","",'各会計、関係団体の財政状況及び健全化判断比率'!B34)</f>
        <v>一関市病院事業</v>
      </c>
      <c r="AP36" s="567"/>
      <c r="AQ36" s="567"/>
      <c r="AR36" s="567"/>
      <c r="AS36" s="567"/>
      <c r="AT36" s="567"/>
      <c r="AU36" s="567"/>
      <c r="AV36" s="567"/>
      <c r="AW36" s="567"/>
      <c r="AX36" s="567"/>
      <c r="AY36" s="567"/>
      <c r="AZ36" s="567"/>
      <c r="BA36" s="567"/>
      <c r="BB36" s="567"/>
      <c r="BC36" s="567"/>
      <c r="BD36" s="165"/>
      <c r="BE36" s="566">
        <f t="shared" si="1"/>
        <v>15</v>
      </c>
      <c r="BF36" s="566"/>
      <c r="BG36" s="567" t="str">
        <f>IF('各会計、関係団体の財政状況及び健全化判断比率'!B37="","",'各会計、関係団体の財政状況及び健全化判断比率'!B37)</f>
        <v>農業集落排水事業</v>
      </c>
      <c r="BH36" s="567"/>
      <c r="BI36" s="567"/>
      <c r="BJ36" s="567"/>
      <c r="BK36" s="567"/>
      <c r="BL36" s="567"/>
      <c r="BM36" s="567"/>
      <c r="BN36" s="567"/>
      <c r="BO36" s="567"/>
      <c r="BP36" s="567"/>
      <c r="BQ36" s="567"/>
      <c r="BR36" s="567"/>
      <c r="BS36" s="567"/>
      <c r="BT36" s="567"/>
      <c r="BU36" s="567"/>
      <c r="BV36" s="165"/>
      <c r="BW36" s="566" t="str">
        <f t="shared" si="2"/>
        <v/>
      </c>
      <c r="BX36" s="566"/>
      <c r="BY36" s="567" t="str">
        <f>IF('各会計、関係団体の財政状況及び健全化判断比率'!B70="","",'各会計、関係団体の財政状況及び健全化判断比率'!B70)</f>
        <v/>
      </c>
      <c r="BZ36" s="567"/>
      <c r="CA36" s="567"/>
      <c r="CB36" s="567"/>
      <c r="CC36" s="567"/>
      <c r="CD36" s="567"/>
      <c r="CE36" s="567"/>
      <c r="CF36" s="567"/>
      <c r="CG36" s="567"/>
      <c r="CH36" s="567"/>
      <c r="CI36" s="567"/>
      <c r="CJ36" s="567"/>
      <c r="CK36" s="567"/>
      <c r="CL36" s="567"/>
      <c r="CM36" s="567"/>
      <c r="CN36" s="165"/>
      <c r="CO36" s="566">
        <f t="shared" si="3"/>
        <v>21</v>
      </c>
      <c r="CP36" s="566"/>
      <c r="CQ36" s="567" t="str">
        <f>IF('各会計、関係団体の財政状況及び健全化判断比率'!BS9="","",'各会計、関係団体の財政状況及び健全化判断比率'!BS9)</f>
        <v>一関地区土地開発公社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f>IF(E37="","",C36+1)</f>
        <v>4</v>
      </c>
      <c r="D37" s="566"/>
      <c r="E37" s="567" t="str">
        <f>IF('各会計、関係団体の財政状況及び健全化判断比率'!B10="","",'各会計、関係団体の財政状況及び健全化判断比率'!B10)</f>
        <v>市営バス事業特別会計</v>
      </c>
      <c r="F37" s="567"/>
      <c r="G37" s="567"/>
      <c r="H37" s="567"/>
      <c r="I37" s="567"/>
      <c r="J37" s="567"/>
      <c r="K37" s="567"/>
      <c r="L37" s="567"/>
      <c r="M37" s="567"/>
      <c r="N37" s="567"/>
      <c r="O37" s="567"/>
      <c r="P37" s="567"/>
      <c r="Q37" s="567"/>
      <c r="R37" s="567"/>
      <c r="S37" s="567"/>
      <c r="T37" s="165"/>
      <c r="U37" s="566">
        <f t="shared" si="4"/>
        <v>9</v>
      </c>
      <c r="V37" s="566"/>
      <c r="W37" s="567" t="str">
        <f>IF('各会計、関係団体の財政状況及び健全化判断比率'!B31="","",'各会計、関係団体の財政状況及び健全化判断比率'!B31)</f>
        <v>介護サービス事業特別会計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16</v>
      </c>
      <c r="BF37" s="566"/>
      <c r="BG37" s="567" t="str">
        <f>IF('各会計、関係団体の財政状況及び健全化判断比率'!B38="","",'各会計、関係団体の財政状況及び健全化判断比率'!B38)</f>
        <v>浄化槽事業</v>
      </c>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22</v>
      </c>
      <c r="CP37" s="566"/>
      <c r="CQ37" s="567" t="str">
        <f>IF('各会計、関係団体の財政状況及び健全化判断比率'!BS10="","",'各会計、関係団体の財政状況及び健全化判断比率'!BS10)</f>
        <v>花泉観光開発</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f t="shared" ref="C38:C43" si="5">IF(E38="","",C37+1)</f>
        <v>5</v>
      </c>
      <c r="D38" s="566"/>
      <c r="E38" s="567" t="str">
        <f>IF('各会計、関係団体の財政状況及び健全化判断比率'!B11="","",'各会計、関係団体の財政状況及び健全化判断比率'!B11)</f>
        <v>物品調達特別会計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17</v>
      </c>
      <c r="BF38" s="566"/>
      <c r="BG38" s="567" t="str">
        <f>IF('各会計、関係団体の財政状況及び健全化判断比率'!B39="","",'各会計、関係団体の財政状況及び健全化判断比率'!B39)</f>
        <v>工業団地整備事業</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23</v>
      </c>
      <c r="CP38" s="566"/>
      <c r="CQ38" s="567" t="str">
        <f>IF('各会計、関係団体の財政状況及び健全化判断比率'!BS11="","",'各会計、関係団体の財政状況及び健全化判断比率'!BS11)</f>
        <v>室根総合開発</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SheetLayoutView="100" workbookViewId="0">
      <selection activeCell="J39" sqref="J3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69" t="s">
        <v>24</v>
      </c>
      <c r="C41" s="1170"/>
      <c r="D41" s="81"/>
      <c r="E41" s="1175" t="s">
        <v>25</v>
      </c>
      <c r="F41" s="1175"/>
      <c r="G41" s="1175"/>
      <c r="H41" s="1176"/>
      <c r="I41" s="82" t="s">
        <v>488</v>
      </c>
      <c r="J41" s="83">
        <v>78735</v>
      </c>
      <c r="K41" s="83">
        <v>80563</v>
      </c>
      <c r="L41" s="83">
        <v>83657</v>
      </c>
      <c r="M41" s="84">
        <v>86004</v>
      </c>
    </row>
    <row r="42" spans="2:13" ht="27.75" customHeight="1">
      <c r="B42" s="1171"/>
      <c r="C42" s="1172"/>
      <c r="D42" s="85"/>
      <c r="E42" s="1177" t="s">
        <v>26</v>
      </c>
      <c r="F42" s="1177"/>
      <c r="G42" s="1177"/>
      <c r="H42" s="1178"/>
      <c r="I42" s="86" t="s">
        <v>488</v>
      </c>
      <c r="J42" s="87">
        <v>4776</v>
      </c>
      <c r="K42" s="87">
        <v>3772</v>
      </c>
      <c r="L42" s="87">
        <v>3393</v>
      </c>
      <c r="M42" s="88">
        <v>2894</v>
      </c>
    </row>
    <row r="43" spans="2:13" ht="27.75" customHeight="1">
      <c r="B43" s="1171"/>
      <c r="C43" s="1172"/>
      <c r="D43" s="85"/>
      <c r="E43" s="1177" t="s">
        <v>27</v>
      </c>
      <c r="F43" s="1177"/>
      <c r="G43" s="1177"/>
      <c r="H43" s="1178"/>
      <c r="I43" s="86" t="s">
        <v>488</v>
      </c>
      <c r="J43" s="87">
        <v>35009</v>
      </c>
      <c r="K43" s="87">
        <v>34069</v>
      </c>
      <c r="L43" s="87">
        <v>34037</v>
      </c>
      <c r="M43" s="88">
        <v>34027</v>
      </c>
    </row>
    <row r="44" spans="2:13" ht="27.75" customHeight="1">
      <c r="B44" s="1171"/>
      <c r="C44" s="1172"/>
      <c r="D44" s="85"/>
      <c r="E44" s="1177" t="s">
        <v>28</v>
      </c>
      <c r="F44" s="1177"/>
      <c r="G44" s="1177"/>
      <c r="H44" s="1178"/>
      <c r="I44" s="86" t="s">
        <v>488</v>
      </c>
      <c r="J44" s="87">
        <v>1657</v>
      </c>
      <c r="K44" s="87">
        <v>1217</v>
      </c>
      <c r="L44" s="87">
        <v>766</v>
      </c>
      <c r="M44" s="88">
        <v>560</v>
      </c>
    </row>
    <row r="45" spans="2:13" ht="27.75" customHeight="1">
      <c r="B45" s="1171"/>
      <c r="C45" s="1172"/>
      <c r="D45" s="85"/>
      <c r="E45" s="1177" t="s">
        <v>29</v>
      </c>
      <c r="F45" s="1177"/>
      <c r="G45" s="1177"/>
      <c r="H45" s="1178"/>
      <c r="I45" s="86" t="s">
        <v>488</v>
      </c>
      <c r="J45" s="87">
        <v>14769</v>
      </c>
      <c r="K45" s="87">
        <v>14469</v>
      </c>
      <c r="L45" s="87">
        <v>13648</v>
      </c>
      <c r="M45" s="88">
        <v>12390</v>
      </c>
    </row>
    <row r="46" spans="2:13" ht="27.75" customHeight="1">
      <c r="B46" s="1171"/>
      <c r="C46" s="1172"/>
      <c r="D46" s="85"/>
      <c r="E46" s="1177" t="s">
        <v>30</v>
      </c>
      <c r="F46" s="1177"/>
      <c r="G46" s="1177"/>
      <c r="H46" s="1178"/>
      <c r="I46" s="86" t="s">
        <v>488</v>
      </c>
      <c r="J46" s="87">
        <v>84</v>
      </c>
      <c r="K46" s="87">
        <v>90</v>
      </c>
      <c r="L46" s="87">
        <v>99</v>
      </c>
      <c r="M46" s="88">
        <v>108</v>
      </c>
    </row>
    <row r="47" spans="2:13" ht="27.75" customHeight="1">
      <c r="B47" s="1171"/>
      <c r="C47" s="1172"/>
      <c r="D47" s="85"/>
      <c r="E47" s="1177" t="s">
        <v>31</v>
      </c>
      <c r="F47" s="1177"/>
      <c r="G47" s="1177"/>
      <c r="H47" s="1178"/>
      <c r="I47" s="86" t="s">
        <v>488</v>
      </c>
      <c r="J47" s="87" t="s">
        <v>488</v>
      </c>
      <c r="K47" s="87" t="s">
        <v>488</v>
      </c>
      <c r="L47" s="87" t="s">
        <v>488</v>
      </c>
      <c r="M47" s="88" t="s">
        <v>488</v>
      </c>
    </row>
    <row r="48" spans="2:13" ht="27.75" customHeight="1">
      <c r="B48" s="1173"/>
      <c r="C48" s="1174"/>
      <c r="D48" s="85"/>
      <c r="E48" s="1177" t="s">
        <v>32</v>
      </c>
      <c r="F48" s="1177"/>
      <c r="G48" s="1177"/>
      <c r="H48" s="1178"/>
      <c r="I48" s="86" t="s">
        <v>488</v>
      </c>
      <c r="J48" s="87" t="s">
        <v>488</v>
      </c>
      <c r="K48" s="87" t="s">
        <v>488</v>
      </c>
      <c r="L48" s="87" t="s">
        <v>488</v>
      </c>
      <c r="M48" s="88" t="s">
        <v>488</v>
      </c>
    </row>
    <row r="49" spans="2:13" ht="27.75" customHeight="1">
      <c r="B49" s="1179" t="s">
        <v>33</v>
      </c>
      <c r="C49" s="1180"/>
      <c r="D49" s="89"/>
      <c r="E49" s="1177" t="s">
        <v>34</v>
      </c>
      <c r="F49" s="1177"/>
      <c r="G49" s="1177"/>
      <c r="H49" s="1178"/>
      <c r="I49" s="86" t="s">
        <v>488</v>
      </c>
      <c r="J49" s="87">
        <v>12353</v>
      </c>
      <c r="K49" s="87">
        <v>14041</v>
      </c>
      <c r="L49" s="87">
        <v>14449</v>
      </c>
      <c r="M49" s="88">
        <v>17113</v>
      </c>
    </row>
    <row r="50" spans="2:13" ht="27.75" customHeight="1">
      <c r="B50" s="1171"/>
      <c r="C50" s="1172"/>
      <c r="D50" s="85"/>
      <c r="E50" s="1177" t="s">
        <v>35</v>
      </c>
      <c r="F50" s="1177"/>
      <c r="G50" s="1177"/>
      <c r="H50" s="1178"/>
      <c r="I50" s="86" t="s">
        <v>488</v>
      </c>
      <c r="J50" s="87">
        <v>1872</v>
      </c>
      <c r="K50" s="87">
        <v>1639</v>
      </c>
      <c r="L50" s="87">
        <v>1441</v>
      </c>
      <c r="M50" s="88">
        <v>1233</v>
      </c>
    </row>
    <row r="51" spans="2:13" ht="27.75" customHeight="1">
      <c r="B51" s="1173"/>
      <c r="C51" s="1174"/>
      <c r="D51" s="85"/>
      <c r="E51" s="1177" t="s">
        <v>36</v>
      </c>
      <c r="F51" s="1177"/>
      <c r="G51" s="1177"/>
      <c r="H51" s="1178"/>
      <c r="I51" s="86" t="s">
        <v>488</v>
      </c>
      <c r="J51" s="87">
        <v>72334</v>
      </c>
      <c r="K51" s="87">
        <v>73422</v>
      </c>
      <c r="L51" s="87">
        <v>76291</v>
      </c>
      <c r="M51" s="88">
        <v>80710</v>
      </c>
    </row>
    <row r="52" spans="2:13" ht="27.75" customHeight="1" thickBot="1">
      <c r="B52" s="1181" t="s">
        <v>37</v>
      </c>
      <c r="C52" s="1182"/>
      <c r="D52" s="90"/>
      <c r="E52" s="1183" t="s">
        <v>38</v>
      </c>
      <c r="F52" s="1183"/>
      <c r="G52" s="1183"/>
      <c r="H52" s="1184"/>
      <c r="I52" s="91" t="s">
        <v>488</v>
      </c>
      <c r="J52" s="92">
        <v>48471</v>
      </c>
      <c r="K52" s="92">
        <v>45079</v>
      </c>
      <c r="L52" s="92">
        <v>43420</v>
      </c>
      <c r="M52" s="93">
        <v>36927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c r="E3" s="116"/>
      <c r="F3" s="117"/>
      <c r="G3" s="118"/>
      <c r="H3" s="119"/>
    </row>
    <row r="4" spans="1:8">
      <c r="A4" s="120"/>
      <c r="B4" s="121"/>
      <c r="C4" s="122"/>
      <c r="D4" s="123"/>
      <c r="E4" s="124"/>
      <c r="F4" s="125"/>
      <c r="G4" s="126"/>
      <c r="H4" s="127"/>
    </row>
    <row r="5" spans="1:8">
      <c r="A5" s="108" t="s">
        <v>521</v>
      </c>
      <c r="B5" s="113"/>
      <c r="C5" s="114"/>
      <c r="D5" s="115">
        <v>111318</v>
      </c>
      <c r="E5" s="116"/>
      <c r="F5" s="117">
        <v>50671</v>
      </c>
      <c r="G5" s="118"/>
      <c r="H5" s="119"/>
    </row>
    <row r="6" spans="1:8">
      <c r="A6" s="120"/>
      <c r="B6" s="121"/>
      <c r="C6" s="122"/>
      <c r="D6" s="123">
        <v>60464</v>
      </c>
      <c r="E6" s="124"/>
      <c r="F6" s="125">
        <v>30499</v>
      </c>
      <c r="G6" s="126"/>
      <c r="H6" s="127"/>
    </row>
    <row r="7" spans="1:8">
      <c r="A7" s="108" t="s">
        <v>522</v>
      </c>
      <c r="B7" s="113"/>
      <c r="C7" s="114"/>
      <c r="D7" s="115">
        <v>119517</v>
      </c>
      <c r="E7" s="116"/>
      <c r="F7" s="117">
        <v>57996</v>
      </c>
      <c r="G7" s="118"/>
      <c r="H7" s="119"/>
    </row>
    <row r="8" spans="1:8">
      <c r="A8" s="120"/>
      <c r="B8" s="121"/>
      <c r="C8" s="122"/>
      <c r="D8" s="123">
        <v>54492</v>
      </c>
      <c r="E8" s="124"/>
      <c r="F8" s="125">
        <v>32288</v>
      </c>
      <c r="G8" s="126"/>
      <c r="H8" s="127"/>
    </row>
    <row r="9" spans="1:8">
      <c r="A9" s="108" t="s">
        <v>523</v>
      </c>
      <c r="B9" s="113"/>
      <c r="C9" s="114"/>
      <c r="D9" s="115">
        <v>122086</v>
      </c>
      <c r="E9" s="116"/>
      <c r="F9" s="117">
        <v>64620</v>
      </c>
      <c r="G9" s="118"/>
      <c r="H9" s="119"/>
    </row>
    <row r="10" spans="1:8">
      <c r="A10" s="120"/>
      <c r="B10" s="121"/>
      <c r="C10" s="122"/>
      <c r="D10" s="123">
        <v>78084</v>
      </c>
      <c r="E10" s="124"/>
      <c r="F10" s="125">
        <v>37260</v>
      </c>
      <c r="G10" s="126"/>
      <c r="H10" s="127"/>
    </row>
    <row r="11" spans="1:8">
      <c r="A11" s="108" t="s">
        <v>524</v>
      </c>
      <c r="B11" s="113"/>
      <c r="C11" s="114"/>
      <c r="D11" s="115">
        <v>107427</v>
      </c>
      <c r="E11" s="116"/>
      <c r="F11" s="117">
        <v>64287</v>
      </c>
      <c r="G11" s="118"/>
      <c r="H11" s="119"/>
    </row>
    <row r="12" spans="1:8">
      <c r="A12" s="120"/>
      <c r="B12" s="121"/>
      <c r="C12" s="128"/>
      <c r="D12" s="123">
        <v>60362</v>
      </c>
      <c r="E12" s="124"/>
      <c r="F12" s="125">
        <v>41052</v>
      </c>
      <c r="G12" s="126"/>
      <c r="H12" s="127"/>
    </row>
    <row r="13" spans="1:8">
      <c r="A13" s="108"/>
      <c r="B13" s="113"/>
      <c r="C13" s="129"/>
      <c r="D13" s="130">
        <v>115087</v>
      </c>
      <c r="E13" s="131"/>
      <c r="F13" s="132">
        <v>59394</v>
      </c>
      <c r="G13" s="133"/>
      <c r="H13" s="119"/>
    </row>
    <row r="14" spans="1:8">
      <c r="A14" s="120"/>
      <c r="B14" s="121"/>
      <c r="C14" s="122"/>
      <c r="D14" s="123">
        <v>63351</v>
      </c>
      <c r="E14" s="124"/>
      <c r="F14" s="125">
        <v>35275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t="e">
        <f>ROUND(VALUE(SUBSTITUTE(実質収支比率等に係る経年分析!F$48,"▲","-")),2)</f>
        <v>#VALUE!</v>
      </c>
      <c r="C19" s="134">
        <f>ROUND(VALUE(SUBSTITUTE(実質収支比率等に係る経年分析!G$48,"▲","-")),2)</f>
        <v>7.67</v>
      </c>
      <c r="D19" s="134">
        <f>ROUND(VALUE(SUBSTITUTE(実質収支比率等に係る経年分析!H$48,"▲","-")),2)</f>
        <v>5.0599999999999996</v>
      </c>
      <c r="E19" s="134">
        <f>ROUND(VALUE(SUBSTITUTE(実質収支比率等に係る経年分析!I$48,"▲","-")),2)</f>
        <v>6.67</v>
      </c>
      <c r="F19" s="134">
        <f>ROUND(VALUE(SUBSTITUTE(実質収支比率等に係る経年分析!J$48,"▲","-")),2)</f>
        <v>6.64</v>
      </c>
    </row>
    <row r="20" spans="1:11">
      <c r="A20" s="134" t="s">
        <v>43</v>
      </c>
      <c r="B20" s="134" t="e">
        <f>ROUND(VALUE(SUBSTITUTE(実質収支比率等に係る経年分析!F$47,"▲","-")),2)</f>
        <v>#VALUE!</v>
      </c>
      <c r="C20" s="134">
        <f>ROUND(VALUE(SUBSTITUTE(実質収支比率等に係る経年分析!G$47,"▲","-")),2)</f>
        <v>15.24</v>
      </c>
      <c r="D20" s="134">
        <f>ROUND(VALUE(SUBSTITUTE(実質収支比率等に係る経年分析!H$47,"▲","-")),2)</f>
        <v>12.27</v>
      </c>
      <c r="E20" s="134">
        <f>ROUND(VALUE(SUBSTITUTE(実質収支比率等に係る経年分析!I$47,"▲","-")),2)</f>
        <v>5.63</v>
      </c>
      <c r="F20" s="134">
        <f>ROUND(VALUE(SUBSTITUTE(実質収支比率等に係る経年分析!J$47,"▲","-")),2)</f>
        <v>4.8099999999999996</v>
      </c>
    </row>
    <row r="21" spans="1:11">
      <c r="A21" s="134" t="s">
        <v>44</v>
      </c>
      <c r="B21" s="134" t="e">
        <f>IF(ISNUMBER(VALUE(SUBSTITUTE(実質収支比率等に係る経年分析!F$49,"▲","-"))),ROUND(VALUE(SUBSTITUTE(実質収支比率等に係る経年分析!F$49,"▲","-")),2),NA())</f>
        <v>#N/A</v>
      </c>
      <c r="C21" s="134">
        <f>IF(ISNUMBER(VALUE(SUBSTITUTE(実質収支比率等に係る経年分析!G$49,"▲","-"))),ROUND(VALUE(SUBSTITUTE(実質収支比率等に係る経年分析!G$49,"▲","-")),2),NA())</f>
        <v>4.3600000000000003</v>
      </c>
      <c r="D21" s="134">
        <f>IF(ISNUMBER(VALUE(SUBSTITUTE(実質収支比率等に係る経年分析!H$49,"▲","-"))),ROUND(VALUE(SUBSTITUTE(実質収支比率等に係る経年分析!H$49,"▲","-")),2),NA())</f>
        <v>-5.66</v>
      </c>
      <c r="E21" s="134">
        <f>IF(ISNUMBER(VALUE(SUBSTITUTE(実質収支比率等に係る経年分析!I$49,"▲","-"))),ROUND(VALUE(SUBSTITUTE(実質収支比率等に係る経年分析!I$49,"▲","-")),2),NA())</f>
        <v>-4.96</v>
      </c>
      <c r="F21" s="134">
        <f>IF(ISNUMBER(VALUE(SUBSTITUTE(実質収支比率等に係る経年分析!J$49,"▲","-"))),ROUND(VALUE(SUBSTITUTE(実質収支比率等に係る経年分析!J$49,"▲","-")),2),NA())</f>
        <v>0.34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国民健康保険特別会計（直営診療施設勘定）</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工業団地整備事業</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一関市工業用水道事業</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一関市病院事業</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2.81</v>
      </c>
    </row>
    <row r="35" spans="1:16">
      <c r="A35" s="135" t="str">
        <f>IF(連結実質赤字比率に係る赤字・黒字の構成分析!C$35="",NA(),連結実質赤字比率に係る赤字・黒字の構成分析!C$35)</f>
        <v>一関市水道事業</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2.2799999999999998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4.8899999999999997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t="str">
        <f>'実質公債費比率（分子）の構造'!K$52</f>
        <v>-</v>
      </c>
      <c r="E42" s="136"/>
      <c r="F42" s="136"/>
      <c r="G42" s="136">
        <f>'実質公債費比率（分子）の構造'!L$52</f>
        <v>7492</v>
      </c>
      <c r="H42" s="136"/>
      <c r="I42" s="136"/>
      <c r="J42" s="136">
        <f>'実質公債費比率（分子）の構造'!M$52</f>
        <v>7739</v>
      </c>
      <c r="K42" s="136"/>
      <c r="L42" s="136"/>
      <c r="M42" s="136">
        <f>'実質公債費比率（分子）の構造'!N$52</f>
        <v>7808</v>
      </c>
      <c r="N42" s="136"/>
      <c r="O42" s="136"/>
      <c r="P42" s="136">
        <f>'実質公債費比率（分子）の構造'!O$52</f>
        <v>7907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f>'実質公債費比率（分子）の構造'!L$50</f>
        <v>1030</v>
      </c>
      <c r="F44" s="136"/>
      <c r="G44" s="136"/>
      <c r="H44" s="136">
        <f>'実質公債費比率（分子）の構造'!M$50</f>
        <v>1342</v>
      </c>
      <c r="I44" s="136"/>
      <c r="J44" s="136"/>
      <c r="K44" s="136">
        <f>'実質公債費比率（分子）の構造'!N$50</f>
        <v>583</v>
      </c>
      <c r="L44" s="136"/>
      <c r="M44" s="136"/>
      <c r="N44" s="136">
        <f>'実質公債費比率（分子）の構造'!O$50</f>
        <v>665</v>
      </c>
      <c r="O44" s="136"/>
      <c r="P44" s="136"/>
    </row>
    <row r="45" spans="1:16">
      <c r="A45" s="136" t="s">
        <v>54</v>
      </c>
      <c r="B45" s="136" t="str">
        <f>'実質公債費比率（分子）の構造'!K$49</f>
        <v>-</v>
      </c>
      <c r="C45" s="136"/>
      <c r="D45" s="136"/>
      <c r="E45" s="136">
        <f>'実質公債費比率（分子）の構造'!L$49</f>
        <v>591</v>
      </c>
      <c r="F45" s="136"/>
      <c r="G45" s="136"/>
      <c r="H45" s="136">
        <f>'実質公債費比率（分子）の構造'!M$49</f>
        <v>495</v>
      </c>
      <c r="I45" s="136"/>
      <c r="J45" s="136"/>
      <c r="K45" s="136">
        <f>'実質公債費比率（分子）の構造'!N$49</f>
        <v>465</v>
      </c>
      <c r="L45" s="136"/>
      <c r="M45" s="136"/>
      <c r="N45" s="136">
        <f>'実質公債費比率（分子）の構造'!O$49</f>
        <v>215</v>
      </c>
      <c r="O45" s="136"/>
      <c r="P45" s="136"/>
    </row>
    <row r="46" spans="1:16">
      <c r="A46" s="136" t="s">
        <v>55</v>
      </c>
      <c r="B46" s="136" t="str">
        <f>'実質公債費比率（分子）の構造'!K$48</f>
        <v>-</v>
      </c>
      <c r="C46" s="136"/>
      <c r="D46" s="136"/>
      <c r="E46" s="136">
        <f>'実質公債費比率（分子）の構造'!L$48</f>
        <v>2153</v>
      </c>
      <c r="F46" s="136"/>
      <c r="G46" s="136"/>
      <c r="H46" s="136">
        <f>'実質公債費比率（分子）の構造'!M$48</f>
        <v>2178</v>
      </c>
      <c r="I46" s="136"/>
      <c r="J46" s="136"/>
      <c r="K46" s="136">
        <f>'実質公債費比率（分子）の構造'!N$48</f>
        <v>2317</v>
      </c>
      <c r="L46" s="136"/>
      <c r="M46" s="136"/>
      <c r="N46" s="136">
        <f>'実質公債費比率（分子）の構造'!O$48</f>
        <v>2437</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t="str">
        <f>'実質公債費比率（分子）の構造'!K$45</f>
        <v>-</v>
      </c>
      <c r="C49" s="136"/>
      <c r="D49" s="136"/>
      <c r="E49" s="136">
        <f>'実質公債費比率（分子）の構造'!L$45</f>
        <v>9035</v>
      </c>
      <c r="F49" s="136"/>
      <c r="G49" s="136"/>
      <c r="H49" s="136">
        <f>'実質公債費比率（分子）の構造'!M$45</f>
        <v>8884</v>
      </c>
      <c r="I49" s="136"/>
      <c r="J49" s="136"/>
      <c r="K49" s="136">
        <f>'実質公債費比率（分子）の構造'!N$45</f>
        <v>9176</v>
      </c>
      <c r="L49" s="136"/>
      <c r="M49" s="136"/>
      <c r="N49" s="136">
        <f>'実質公債費比率（分子）の構造'!O$45</f>
        <v>8890</v>
      </c>
      <c r="O49" s="136"/>
      <c r="P49" s="136"/>
    </row>
    <row r="50" spans="1:16">
      <c r="A50" s="136" t="s">
        <v>59</v>
      </c>
      <c r="B50" s="136" t="e">
        <f>NA()</f>
        <v>#N/A</v>
      </c>
      <c r="C50" s="136" t="e">
        <f>IF(ISNUMBER('実質公債費比率（分子）の構造'!K$53),'実質公債費比率（分子）の構造'!K$53,NA())</f>
        <v>#N/A</v>
      </c>
      <c r="D50" s="136" t="e">
        <f>NA()</f>
        <v>#N/A</v>
      </c>
      <c r="E50" s="136" t="e">
        <f>NA()</f>
        <v>#N/A</v>
      </c>
      <c r="F50" s="136">
        <f>IF(ISNUMBER('実質公債費比率（分子）の構造'!L$53),'実質公債費比率（分子）の構造'!L$53,NA())</f>
        <v>5317</v>
      </c>
      <c r="G50" s="136" t="e">
        <f>NA()</f>
        <v>#N/A</v>
      </c>
      <c r="H50" s="136" t="e">
        <f>NA()</f>
        <v>#N/A</v>
      </c>
      <c r="I50" s="136">
        <f>IF(ISNUMBER('実質公債費比率（分子）の構造'!M$53),'実質公債費比率（分子）の構造'!M$53,NA())</f>
        <v>5160</v>
      </c>
      <c r="J50" s="136" t="e">
        <f>NA()</f>
        <v>#N/A</v>
      </c>
      <c r="K50" s="136" t="e">
        <f>NA()</f>
        <v>#N/A</v>
      </c>
      <c r="L50" s="136">
        <f>IF(ISNUMBER('実質公債費比率（分子）の構造'!N$53),'実質公債費比率（分子）の構造'!N$53,NA())</f>
        <v>4733</v>
      </c>
      <c r="M50" s="136" t="e">
        <f>NA()</f>
        <v>#N/A</v>
      </c>
      <c r="N50" s="136" t="e">
        <f>NA()</f>
        <v>#N/A</v>
      </c>
      <c r="O50" s="136">
        <f>IF(ISNUMBER('実質公債費比率（分子）の構造'!O$53),'実質公債費比率（分子）の構造'!O$53,NA())</f>
        <v>4300</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t="str">
        <f>'将来負担比率（分子）の構造'!I$51</f>
        <v>-</v>
      </c>
      <c r="E56" s="135"/>
      <c r="F56" s="135"/>
      <c r="G56" s="135">
        <f>'将来負担比率（分子）の構造'!J$51</f>
        <v>72334</v>
      </c>
      <c r="H56" s="135"/>
      <c r="I56" s="135"/>
      <c r="J56" s="135">
        <f>'将来負担比率（分子）の構造'!K$51</f>
        <v>73422</v>
      </c>
      <c r="K56" s="135"/>
      <c r="L56" s="135"/>
      <c r="M56" s="135">
        <f>'将来負担比率（分子）の構造'!L$51</f>
        <v>76291</v>
      </c>
      <c r="N56" s="135"/>
      <c r="O56" s="135"/>
      <c r="P56" s="135">
        <f>'将来負担比率（分子）の構造'!M$51</f>
        <v>80710</v>
      </c>
    </row>
    <row r="57" spans="1:16">
      <c r="A57" s="135" t="s">
        <v>35</v>
      </c>
      <c r="B57" s="135"/>
      <c r="C57" s="135"/>
      <c r="D57" s="135" t="str">
        <f>'将来負担比率（分子）の構造'!I$50</f>
        <v>-</v>
      </c>
      <c r="E57" s="135"/>
      <c r="F57" s="135"/>
      <c r="G57" s="135">
        <f>'将来負担比率（分子）の構造'!J$50</f>
        <v>1872</v>
      </c>
      <c r="H57" s="135"/>
      <c r="I57" s="135"/>
      <c r="J57" s="135">
        <f>'将来負担比率（分子）の構造'!K$50</f>
        <v>1639</v>
      </c>
      <c r="K57" s="135"/>
      <c r="L57" s="135"/>
      <c r="M57" s="135">
        <f>'将来負担比率（分子）の構造'!L$50</f>
        <v>1441</v>
      </c>
      <c r="N57" s="135"/>
      <c r="O57" s="135"/>
      <c r="P57" s="135">
        <f>'将来負担比率（分子）の構造'!M$50</f>
        <v>1233</v>
      </c>
    </row>
    <row r="58" spans="1:16">
      <c r="A58" s="135" t="s">
        <v>34</v>
      </c>
      <c r="B58" s="135"/>
      <c r="C58" s="135"/>
      <c r="D58" s="135" t="str">
        <f>'将来負担比率（分子）の構造'!I$49</f>
        <v>-</v>
      </c>
      <c r="E58" s="135"/>
      <c r="F58" s="135"/>
      <c r="G58" s="135">
        <f>'将来負担比率（分子）の構造'!J$49</f>
        <v>12353</v>
      </c>
      <c r="H58" s="135"/>
      <c r="I58" s="135"/>
      <c r="J58" s="135">
        <f>'将来負担比率（分子）の構造'!K$49</f>
        <v>14041</v>
      </c>
      <c r="K58" s="135"/>
      <c r="L58" s="135"/>
      <c r="M58" s="135">
        <f>'将来負担比率（分子）の構造'!L$49</f>
        <v>14449</v>
      </c>
      <c r="N58" s="135"/>
      <c r="O58" s="135"/>
      <c r="P58" s="135">
        <f>'将来負担比率（分子）の構造'!M$49</f>
        <v>17113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f>'将来負担比率（分子）の構造'!J$46</f>
        <v>84</v>
      </c>
      <c r="F61" s="135"/>
      <c r="G61" s="135"/>
      <c r="H61" s="135">
        <f>'将来負担比率（分子）の構造'!K$46</f>
        <v>90</v>
      </c>
      <c r="I61" s="135"/>
      <c r="J61" s="135"/>
      <c r="K61" s="135">
        <f>'将来負担比率（分子）の構造'!L$46</f>
        <v>99</v>
      </c>
      <c r="L61" s="135"/>
      <c r="M61" s="135"/>
      <c r="N61" s="135">
        <f>'将来負担比率（分子）の構造'!M$46</f>
        <v>108</v>
      </c>
      <c r="O61" s="135"/>
      <c r="P61" s="135"/>
    </row>
    <row r="62" spans="1:16">
      <c r="A62" s="135" t="s">
        <v>29</v>
      </c>
      <c r="B62" s="135" t="str">
        <f>'将来負担比率（分子）の構造'!I$45</f>
        <v>-</v>
      </c>
      <c r="C62" s="135"/>
      <c r="D62" s="135"/>
      <c r="E62" s="135">
        <f>'将来負担比率（分子）の構造'!J$45</f>
        <v>14769</v>
      </c>
      <c r="F62" s="135"/>
      <c r="G62" s="135"/>
      <c r="H62" s="135">
        <f>'将来負担比率（分子）の構造'!K$45</f>
        <v>14469</v>
      </c>
      <c r="I62" s="135"/>
      <c r="J62" s="135"/>
      <c r="K62" s="135">
        <f>'将来負担比率（分子）の構造'!L$45</f>
        <v>13648</v>
      </c>
      <c r="L62" s="135"/>
      <c r="M62" s="135"/>
      <c r="N62" s="135">
        <f>'将来負担比率（分子）の構造'!M$45</f>
        <v>12390</v>
      </c>
      <c r="O62" s="135"/>
      <c r="P62" s="135"/>
    </row>
    <row r="63" spans="1:16">
      <c r="A63" s="135" t="s">
        <v>28</v>
      </c>
      <c r="B63" s="135" t="str">
        <f>'将来負担比率（分子）の構造'!I$44</f>
        <v>-</v>
      </c>
      <c r="C63" s="135"/>
      <c r="D63" s="135"/>
      <c r="E63" s="135">
        <f>'将来負担比率（分子）の構造'!J$44</f>
        <v>1657</v>
      </c>
      <c r="F63" s="135"/>
      <c r="G63" s="135"/>
      <c r="H63" s="135">
        <f>'将来負担比率（分子）の構造'!K$44</f>
        <v>1217</v>
      </c>
      <c r="I63" s="135"/>
      <c r="J63" s="135"/>
      <c r="K63" s="135">
        <f>'将来負担比率（分子）の構造'!L$44</f>
        <v>766</v>
      </c>
      <c r="L63" s="135"/>
      <c r="M63" s="135"/>
      <c r="N63" s="135">
        <f>'将来負担比率（分子）の構造'!M$44</f>
        <v>560</v>
      </c>
      <c r="O63" s="135"/>
      <c r="P63" s="135"/>
    </row>
    <row r="64" spans="1:16">
      <c r="A64" s="135" t="s">
        <v>27</v>
      </c>
      <c r="B64" s="135" t="str">
        <f>'将来負担比率（分子）の構造'!I$43</f>
        <v>-</v>
      </c>
      <c r="C64" s="135"/>
      <c r="D64" s="135"/>
      <c r="E64" s="135">
        <f>'将来負担比率（分子）の構造'!J$43</f>
        <v>35009</v>
      </c>
      <c r="F64" s="135"/>
      <c r="G64" s="135"/>
      <c r="H64" s="135">
        <f>'将来負担比率（分子）の構造'!K$43</f>
        <v>34069</v>
      </c>
      <c r="I64" s="135"/>
      <c r="J64" s="135"/>
      <c r="K64" s="135">
        <f>'将来負担比率（分子）の構造'!L$43</f>
        <v>34037</v>
      </c>
      <c r="L64" s="135"/>
      <c r="M64" s="135"/>
      <c r="N64" s="135">
        <f>'将来負担比率（分子）の構造'!M$43</f>
        <v>34027</v>
      </c>
      <c r="O64" s="135"/>
      <c r="P64" s="135"/>
    </row>
    <row r="65" spans="1:16">
      <c r="A65" s="135" t="s">
        <v>26</v>
      </c>
      <c r="B65" s="135" t="str">
        <f>'将来負担比率（分子）の構造'!I$42</f>
        <v>-</v>
      </c>
      <c r="C65" s="135"/>
      <c r="D65" s="135"/>
      <c r="E65" s="135">
        <f>'将来負担比率（分子）の構造'!J$42</f>
        <v>4776</v>
      </c>
      <c r="F65" s="135"/>
      <c r="G65" s="135"/>
      <c r="H65" s="135">
        <f>'将来負担比率（分子）の構造'!K$42</f>
        <v>3772</v>
      </c>
      <c r="I65" s="135"/>
      <c r="J65" s="135"/>
      <c r="K65" s="135">
        <f>'将来負担比率（分子）の構造'!L$42</f>
        <v>3393</v>
      </c>
      <c r="L65" s="135"/>
      <c r="M65" s="135"/>
      <c r="N65" s="135">
        <f>'将来負担比率（分子）の構造'!M$42</f>
        <v>2894</v>
      </c>
      <c r="O65" s="135"/>
      <c r="P65" s="135"/>
    </row>
    <row r="66" spans="1:16">
      <c r="A66" s="135" t="s">
        <v>25</v>
      </c>
      <c r="B66" s="135" t="str">
        <f>'将来負担比率（分子）の構造'!I$41</f>
        <v>-</v>
      </c>
      <c r="C66" s="135"/>
      <c r="D66" s="135"/>
      <c r="E66" s="135">
        <f>'将来負担比率（分子）の構造'!J$41</f>
        <v>78735</v>
      </c>
      <c r="F66" s="135"/>
      <c r="G66" s="135"/>
      <c r="H66" s="135">
        <f>'将来負担比率（分子）の構造'!K$41</f>
        <v>80563</v>
      </c>
      <c r="I66" s="135"/>
      <c r="J66" s="135"/>
      <c r="K66" s="135">
        <f>'将来負担比率（分子）の構造'!L$41</f>
        <v>83657</v>
      </c>
      <c r="L66" s="135"/>
      <c r="M66" s="135"/>
      <c r="N66" s="135">
        <f>'将来負担比率（分子）の構造'!M$41</f>
        <v>86004</v>
      </c>
      <c r="O66" s="135"/>
      <c r="P66" s="135"/>
    </row>
    <row r="67" spans="1:16">
      <c r="A67" s="135" t="s">
        <v>63</v>
      </c>
      <c r="B67" s="135" t="e">
        <f>NA()</f>
        <v>#N/A</v>
      </c>
      <c r="C67" s="135" t="e">
        <f>IF(ISNUMBER('将来負担比率（分子）の構造'!I$52), IF('将来負担比率（分子）の構造'!I$52 &lt; 0, 0, '将来負担比率（分子）の構造'!I$52), NA())</f>
        <v>#N/A</v>
      </c>
      <c r="D67" s="135" t="e">
        <f>NA()</f>
        <v>#N/A</v>
      </c>
      <c r="E67" s="135" t="e">
        <f>NA()</f>
        <v>#N/A</v>
      </c>
      <c r="F67" s="135">
        <f>IF(ISNUMBER('将来負担比率（分子）の構造'!J$52), IF('将来負担比率（分子）の構造'!J$52 &lt; 0, 0, '将来負担比率（分子）の構造'!J$52), NA())</f>
        <v>48471</v>
      </c>
      <c r="G67" s="135" t="e">
        <f>NA()</f>
        <v>#N/A</v>
      </c>
      <c r="H67" s="135" t="e">
        <f>NA()</f>
        <v>#N/A</v>
      </c>
      <c r="I67" s="135">
        <f>IF(ISNUMBER('将来負担比率（分子）の構造'!K$52), IF('将来負担比率（分子）の構造'!K$52 &lt; 0, 0, '将来負担比率（分子）の構造'!K$52), NA())</f>
        <v>45079</v>
      </c>
      <c r="J67" s="135" t="e">
        <f>NA()</f>
        <v>#N/A</v>
      </c>
      <c r="K67" s="135" t="e">
        <f>NA()</f>
        <v>#N/A</v>
      </c>
      <c r="L67" s="135">
        <f>IF(ISNUMBER('将来負担比率（分子）の構造'!L$52), IF('将来負担比率（分子）の構造'!L$52 &lt; 0, 0, '将来負担比率（分子）の構造'!L$52), NA())</f>
        <v>43420</v>
      </c>
      <c r="M67" s="135" t="e">
        <f>NA()</f>
        <v>#N/A</v>
      </c>
      <c r="N67" s="135" t="e">
        <f>NA()</f>
        <v>#N/A</v>
      </c>
      <c r="O67" s="135">
        <f>IF(ISNUMBER('将来負担比率（分子）の構造'!M$52), IF('将来負担比率（分子）の構造'!M$52 &lt; 0, 0, '将来負担比率（分子）の構造'!M$52), NA())</f>
        <v>36927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12374144</v>
      </c>
      <c r="S5" s="583"/>
      <c r="T5" s="583"/>
      <c r="U5" s="583"/>
      <c r="V5" s="583"/>
      <c r="W5" s="583"/>
      <c r="X5" s="583"/>
      <c r="Y5" s="584"/>
      <c r="Z5" s="585">
        <v>16.2</v>
      </c>
      <c r="AA5" s="585"/>
      <c r="AB5" s="585"/>
      <c r="AC5" s="585"/>
      <c r="AD5" s="586">
        <v>12374144</v>
      </c>
      <c r="AE5" s="586"/>
      <c r="AF5" s="586"/>
      <c r="AG5" s="586"/>
      <c r="AH5" s="586"/>
      <c r="AI5" s="586"/>
      <c r="AJ5" s="586"/>
      <c r="AK5" s="586"/>
      <c r="AL5" s="587">
        <v>31.7</v>
      </c>
      <c r="AM5" s="588"/>
      <c r="AN5" s="588"/>
      <c r="AO5" s="589"/>
      <c r="AP5" s="579" t="s">
        <v>207</v>
      </c>
      <c r="AQ5" s="580"/>
      <c r="AR5" s="580"/>
      <c r="AS5" s="580"/>
      <c r="AT5" s="580"/>
      <c r="AU5" s="580"/>
      <c r="AV5" s="580"/>
      <c r="AW5" s="580"/>
      <c r="AX5" s="580"/>
      <c r="AY5" s="580"/>
      <c r="AZ5" s="580"/>
      <c r="BA5" s="580"/>
      <c r="BB5" s="580"/>
      <c r="BC5" s="580"/>
      <c r="BD5" s="580"/>
      <c r="BE5" s="580"/>
      <c r="BF5" s="581"/>
      <c r="BG5" s="593">
        <v>12335283</v>
      </c>
      <c r="BH5" s="594"/>
      <c r="BI5" s="594"/>
      <c r="BJ5" s="594"/>
      <c r="BK5" s="594"/>
      <c r="BL5" s="594"/>
      <c r="BM5" s="594"/>
      <c r="BN5" s="595"/>
      <c r="BO5" s="596">
        <v>99.7</v>
      </c>
      <c r="BP5" s="596"/>
      <c r="BQ5" s="596"/>
      <c r="BR5" s="596"/>
      <c r="BS5" s="597">
        <v>123005</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941206</v>
      </c>
      <c r="S6" s="594"/>
      <c r="T6" s="594"/>
      <c r="U6" s="594"/>
      <c r="V6" s="594"/>
      <c r="W6" s="594"/>
      <c r="X6" s="594"/>
      <c r="Y6" s="595"/>
      <c r="Z6" s="596">
        <v>1.2</v>
      </c>
      <c r="AA6" s="596"/>
      <c r="AB6" s="596"/>
      <c r="AC6" s="596"/>
      <c r="AD6" s="597">
        <v>941206</v>
      </c>
      <c r="AE6" s="597"/>
      <c r="AF6" s="597"/>
      <c r="AG6" s="597"/>
      <c r="AH6" s="597"/>
      <c r="AI6" s="597"/>
      <c r="AJ6" s="597"/>
      <c r="AK6" s="597"/>
      <c r="AL6" s="598">
        <v>2.4</v>
      </c>
      <c r="AM6" s="599"/>
      <c r="AN6" s="599"/>
      <c r="AO6" s="600"/>
      <c r="AP6" s="590" t="s">
        <v>212</v>
      </c>
      <c r="AQ6" s="591"/>
      <c r="AR6" s="591"/>
      <c r="AS6" s="591"/>
      <c r="AT6" s="591"/>
      <c r="AU6" s="591"/>
      <c r="AV6" s="591"/>
      <c r="AW6" s="591"/>
      <c r="AX6" s="591"/>
      <c r="AY6" s="591"/>
      <c r="AZ6" s="591"/>
      <c r="BA6" s="591"/>
      <c r="BB6" s="591"/>
      <c r="BC6" s="591"/>
      <c r="BD6" s="591"/>
      <c r="BE6" s="591"/>
      <c r="BF6" s="592"/>
      <c r="BG6" s="593">
        <v>12335283</v>
      </c>
      <c r="BH6" s="594"/>
      <c r="BI6" s="594"/>
      <c r="BJ6" s="594"/>
      <c r="BK6" s="594"/>
      <c r="BL6" s="594"/>
      <c r="BM6" s="594"/>
      <c r="BN6" s="595"/>
      <c r="BO6" s="596">
        <v>99.7</v>
      </c>
      <c r="BP6" s="596"/>
      <c r="BQ6" s="596"/>
      <c r="BR6" s="596"/>
      <c r="BS6" s="597">
        <v>123005</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351040</v>
      </c>
      <c r="CS6" s="594"/>
      <c r="CT6" s="594"/>
      <c r="CU6" s="594"/>
      <c r="CV6" s="594"/>
      <c r="CW6" s="594"/>
      <c r="CX6" s="594"/>
      <c r="CY6" s="595"/>
      <c r="CZ6" s="596">
        <v>0.5</v>
      </c>
      <c r="DA6" s="596"/>
      <c r="DB6" s="596"/>
      <c r="DC6" s="596"/>
      <c r="DD6" s="602">
        <v>20820</v>
      </c>
      <c r="DE6" s="594"/>
      <c r="DF6" s="594"/>
      <c r="DG6" s="594"/>
      <c r="DH6" s="594"/>
      <c r="DI6" s="594"/>
      <c r="DJ6" s="594"/>
      <c r="DK6" s="594"/>
      <c r="DL6" s="594"/>
      <c r="DM6" s="594"/>
      <c r="DN6" s="594"/>
      <c r="DO6" s="594"/>
      <c r="DP6" s="595"/>
      <c r="DQ6" s="602">
        <v>330176</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18211</v>
      </c>
      <c r="S7" s="594"/>
      <c r="T7" s="594"/>
      <c r="U7" s="594"/>
      <c r="V7" s="594"/>
      <c r="W7" s="594"/>
      <c r="X7" s="594"/>
      <c r="Y7" s="595"/>
      <c r="Z7" s="596">
        <v>0</v>
      </c>
      <c r="AA7" s="596"/>
      <c r="AB7" s="596"/>
      <c r="AC7" s="596"/>
      <c r="AD7" s="597">
        <v>18211</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5194241</v>
      </c>
      <c r="BH7" s="594"/>
      <c r="BI7" s="594"/>
      <c r="BJ7" s="594"/>
      <c r="BK7" s="594"/>
      <c r="BL7" s="594"/>
      <c r="BM7" s="594"/>
      <c r="BN7" s="595"/>
      <c r="BO7" s="596">
        <v>42</v>
      </c>
      <c r="BP7" s="596"/>
      <c r="BQ7" s="596"/>
      <c r="BR7" s="596"/>
      <c r="BS7" s="597">
        <v>123005</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11548200</v>
      </c>
      <c r="CS7" s="594"/>
      <c r="CT7" s="594"/>
      <c r="CU7" s="594"/>
      <c r="CV7" s="594"/>
      <c r="CW7" s="594"/>
      <c r="CX7" s="594"/>
      <c r="CY7" s="595"/>
      <c r="CZ7" s="596">
        <v>15.7</v>
      </c>
      <c r="DA7" s="596"/>
      <c r="DB7" s="596"/>
      <c r="DC7" s="596"/>
      <c r="DD7" s="602">
        <v>580223</v>
      </c>
      <c r="DE7" s="594"/>
      <c r="DF7" s="594"/>
      <c r="DG7" s="594"/>
      <c r="DH7" s="594"/>
      <c r="DI7" s="594"/>
      <c r="DJ7" s="594"/>
      <c r="DK7" s="594"/>
      <c r="DL7" s="594"/>
      <c r="DM7" s="594"/>
      <c r="DN7" s="594"/>
      <c r="DO7" s="594"/>
      <c r="DP7" s="595"/>
      <c r="DQ7" s="602">
        <v>9826367</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42693</v>
      </c>
      <c r="S8" s="594"/>
      <c r="T8" s="594"/>
      <c r="U8" s="594"/>
      <c r="V8" s="594"/>
      <c r="W8" s="594"/>
      <c r="X8" s="594"/>
      <c r="Y8" s="595"/>
      <c r="Z8" s="596">
        <v>0.1</v>
      </c>
      <c r="AA8" s="596"/>
      <c r="AB8" s="596"/>
      <c r="AC8" s="596"/>
      <c r="AD8" s="597">
        <v>42693</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195158</v>
      </c>
      <c r="BH8" s="594"/>
      <c r="BI8" s="594"/>
      <c r="BJ8" s="594"/>
      <c r="BK8" s="594"/>
      <c r="BL8" s="594"/>
      <c r="BM8" s="594"/>
      <c r="BN8" s="595"/>
      <c r="BO8" s="596">
        <v>1.6</v>
      </c>
      <c r="BP8" s="596"/>
      <c r="BQ8" s="596"/>
      <c r="BR8" s="596"/>
      <c r="BS8" s="602" t="s">
        <v>113</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17084656</v>
      </c>
      <c r="CS8" s="594"/>
      <c r="CT8" s="594"/>
      <c r="CU8" s="594"/>
      <c r="CV8" s="594"/>
      <c r="CW8" s="594"/>
      <c r="CX8" s="594"/>
      <c r="CY8" s="595"/>
      <c r="CZ8" s="596">
        <v>23.3</v>
      </c>
      <c r="DA8" s="596"/>
      <c r="DB8" s="596"/>
      <c r="DC8" s="596"/>
      <c r="DD8" s="602">
        <v>620343</v>
      </c>
      <c r="DE8" s="594"/>
      <c r="DF8" s="594"/>
      <c r="DG8" s="594"/>
      <c r="DH8" s="594"/>
      <c r="DI8" s="594"/>
      <c r="DJ8" s="594"/>
      <c r="DK8" s="594"/>
      <c r="DL8" s="594"/>
      <c r="DM8" s="594"/>
      <c r="DN8" s="594"/>
      <c r="DO8" s="594"/>
      <c r="DP8" s="595"/>
      <c r="DQ8" s="602">
        <v>8844904</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20167</v>
      </c>
      <c r="S9" s="594"/>
      <c r="T9" s="594"/>
      <c r="U9" s="594"/>
      <c r="V9" s="594"/>
      <c r="W9" s="594"/>
      <c r="X9" s="594"/>
      <c r="Y9" s="595"/>
      <c r="Z9" s="596">
        <v>0</v>
      </c>
      <c r="AA9" s="596"/>
      <c r="AB9" s="596"/>
      <c r="AC9" s="596"/>
      <c r="AD9" s="597">
        <v>20167</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3957147</v>
      </c>
      <c r="BH9" s="594"/>
      <c r="BI9" s="594"/>
      <c r="BJ9" s="594"/>
      <c r="BK9" s="594"/>
      <c r="BL9" s="594"/>
      <c r="BM9" s="594"/>
      <c r="BN9" s="595"/>
      <c r="BO9" s="596">
        <v>32</v>
      </c>
      <c r="BP9" s="596"/>
      <c r="BQ9" s="596"/>
      <c r="BR9" s="596"/>
      <c r="BS9" s="602" t="s">
        <v>113</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5924861</v>
      </c>
      <c r="CS9" s="594"/>
      <c r="CT9" s="594"/>
      <c r="CU9" s="594"/>
      <c r="CV9" s="594"/>
      <c r="CW9" s="594"/>
      <c r="CX9" s="594"/>
      <c r="CY9" s="595"/>
      <c r="CZ9" s="596">
        <v>8.1</v>
      </c>
      <c r="DA9" s="596"/>
      <c r="DB9" s="596"/>
      <c r="DC9" s="596"/>
      <c r="DD9" s="602">
        <v>1517708</v>
      </c>
      <c r="DE9" s="594"/>
      <c r="DF9" s="594"/>
      <c r="DG9" s="594"/>
      <c r="DH9" s="594"/>
      <c r="DI9" s="594"/>
      <c r="DJ9" s="594"/>
      <c r="DK9" s="594"/>
      <c r="DL9" s="594"/>
      <c r="DM9" s="594"/>
      <c r="DN9" s="594"/>
      <c r="DO9" s="594"/>
      <c r="DP9" s="595"/>
      <c r="DQ9" s="602">
        <v>4782264</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1409336</v>
      </c>
      <c r="S10" s="594"/>
      <c r="T10" s="594"/>
      <c r="U10" s="594"/>
      <c r="V10" s="594"/>
      <c r="W10" s="594"/>
      <c r="X10" s="594"/>
      <c r="Y10" s="595"/>
      <c r="Z10" s="596">
        <v>1.8</v>
      </c>
      <c r="AA10" s="596"/>
      <c r="AB10" s="596"/>
      <c r="AC10" s="596"/>
      <c r="AD10" s="597">
        <v>1409336</v>
      </c>
      <c r="AE10" s="597"/>
      <c r="AF10" s="597"/>
      <c r="AG10" s="597"/>
      <c r="AH10" s="597"/>
      <c r="AI10" s="597"/>
      <c r="AJ10" s="597"/>
      <c r="AK10" s="597"/>
      <c r="AL10" s="598">
        <v>3.6</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283094</v>
      </c>
      <c r="BH10" s="594"/>
      <c r="BI10" s="594"/>
      <c r="BJ10" s="594"/>
      <c r="BK10" s="594"/>
      <c r="BL10" s="594"/>
      <c r="BM10" s="594"/>
      <c r="BN10" s="595"/>
      <c r="BO10" s="596">
        <v>2.2999999999999998</v>
      </c>
      <c r="BP10" s="596"/>
      <c r="BQ10" s="596"/>
      <c r="BR10" s="596"/>
      <c r="BS10" s="602" t="s">
        <v>113</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275509</v>
      </c>
      <c r="CS10" s="594"/>
      <c r="CT10" s="594"/>
      <c r="CU10" s="594"/>
      <c r="CV10" s="594"/>
      <c r="CW10" s="594"/>
      <c r="CX10" s="594"/>
      <c r="CY10" s="595"/>
      <c r="CZ10" s="596">
        <v>0.4</v>
      </c>
      <c r="DA10" s="596"/>
      <c r="DB10" s="596"/>
      <c r="DC10" s="596"/>
      <c r="DD10" s="602">
        <v>7689</v>
      </c>
      <c r="DE10" s="594"/>
      <c r="DF10" s="594"/>
      <c r="DG10" s="594"/>
      <c r="DH10" s="594"/>
      <c r="DI10" s="594"/>
      <c r="DJ10" s="594"/>
      <c r="DK10" s="594"/>
      <c r="DL10" s="594"/>
      <c r="DM10" s="594"/>
      <c r="DN10" s="594"/>
      <c r="DO10" s="594"/>
      <c r="DP10" s="595"/>
      <c r="DQ10" s="602">
        <v>101182</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v>12911</v>
      </c>
      <c r="S11" s="594"/>
      <c r="T11" s="594"/>
      <c r="U11" s="594"/>
      <c r="V11" s="594"/>
      <c r="W11" s="594"/>
      <c r="X11" s="594"/>
      <c r="Y11" s="595"/>
      <c r="Z11" s="596">
        <v>0</v>
      </c>
      <c r="AA11" s="596"/>
      <c r="AB11" s="596"/>
      <c r="AC11" s="596"/>
      <c r="AD11" s="597">
        <v>12911</v>
      </c>
      <c r="AE11" s="597"/>
      <c r="AF11" s="597"/>
      <c r="AG11" s="597"/>
      <c r="AH11" s="597"/>
      <c r="AI11" s="597"/>
      <c r="AJ11" s="597"/>
      <c r="AK11" s="597"/>
      <c r="AL11" s="598">
        <v>0</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758842</v>
      </c>
      <c r="BH11" s="594"/>
      <c r="BI11" s="594"/>
      <c r="BJ11" s="594"/>
      <c r="BK11" s="594"/>
      <c r="BL11" s="594"/>
      <c r="BM11" s="594"/>
      <c r="BN11" s="595"/>
      <c r="BO11" s="596">
        <v>6.1</v>
      </c>
      <c r="BP11" s="596"/>
      <c r="BQ11" s="596"/>
      <c r="BR11" s="596"/>
      <c r="BS11" s="602">
        <v>123005</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5330357</v>
      </c>
      <c r="CS11" s="594"/>
      <c r="CT11" s="594"/>
      <c r="CU11" s="594"/>
      <c r="CV11" s="594"/>
      <c r="CW11" s="594"/>
      <c r="CX11" s="594"/>
      <c r="CY11" s="595"/>
      <c r="CZ11" s="596">
        <v>7.3</v>
      </c>
      <c r="DA11" s="596"/>
      <c r="DB11" s="596"/>
      <c r="DC11" s="596"/>
      <c r="DD11" s="602">
        <v>497775</v>
      </c>
      <c r="DE11" s="594"/>
      <c r="DF11" s="594"/>
      <c r="DG11" s="594"/>
      <c r="DH11" s="594"/>
      <c r="DI11" s="594"/>
      <c r="DJ11" s="594"/>
      <c r="DK11" s="594"/>
      <c r="DL11" s="594"/>
      <c r="DM11" s="594"/>
      <c r="DN11" s="594"/>
      <c r="DO11" s="594"/>
      <c r="DP11" s="595"/>
      <c r="DQ11" s="602">
        <v>2620456</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5995859</v>
      </c>
      <c r="BH12" s="594"/>
      <c r="BI12" s="594"/>
      <c r="BJ12" s="594"/>
      <c r="BK12" s="594"/>
      <c r="BL12" s="594"/>
      <c r="BM12" s="594"/>
      <c r="BN12" s="595"/>
      <c r="BO12" s="596">
        <v>48.5</v>
      </c>
      <c r="BP12" s="596"/>
      <c r="BQ12" s="596"/>
      <c r="BR12" s="596"/>
      <c r="BS12" s="602" t="s">
        <v>113</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1402868</v>
      </c>
      <c r="CS12" s="594"/>
      <c r="CT12" s="594"/>
      <c r="CU12" s="594"/>
      <c r="CV12" s="594"/>
      <c r="CW12" s="594"/>
      <c r="CX12" s="594"/>
      <c r="CY12" s="595"/>
      <c r="CZ12" s="596">
        <v>1.9</v>
      </c>
      <c r="DA12" s="596"/>
      <c r="DB12" s="596"/>
      <c r="DC12" s="596"/>
      <c r="DD12" s="602">
        <v>144693</v>
      </c>
      <c r="DE12" s="594"/>
      <c r="DF12" s="594"/>
      <c r="DG12" s="594"/>
      <c r="DH12" s="594"/>
      <c r="DI12" s="594"/>
      <c r="DJ12" s="594"/>
      <c r="DK12" s="594"/>
      <c r="DL12" s="594"/>
      <c r="DM12" s="594"/>
      <c r="DN12" s="594"/>
      <c r="DO12" s="594"/>
      <c r="DP12" s="595"/>
      <c r="DQ12" s="602">
        <v>818326</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110910</v>
      </c>
      <c r="S13" s="594"/>
      <c r="T13" s="594"/>
      <c r="U13" s="594"/>
      <c r="V13" s="594"/>
      <c r="W13" s="594"/>
      <c r="X13" s="594"/>
      <c r="Y13" s="595"/>
      <c r="Z13" s="596">
        <v>0.1</v>
      </c>
      <c r="AA13" s="596"/>
      <c r="AB13" s="596"/>
      <c r="AC13" s="596"/>
      <c r="AD13" s="597">
        <v>110910</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5964870</v>
      </c>
      <c r="BH13" s="594"/>
      <c r="BI13" s="594"/>
      <c r="BJ13" s="594"/>
      <c r="BK13" s="594"/>
      <c r="BL13" s="594"/>
      <c r="BM13" s="594"/>
      <c r="BN13" s="595"/>
      <c r="BO13" s="596">
        <v>48.2</v>
      </c>
      <c r="BP13" s="596"/>
      <c r="BQ13" s="596"/>
      <c r="BR13" s="596"/>
      <c r="BS13" s="602" t="s">
        <v>113</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6591981</v>
      </c>
      <c r="CS13" s="594"/>
      <c r="CT13" s="594"/>
      <c r="CU13" s="594"/>
      <c r="CV13" s="594"/>
      <c r="CW13" s="594"/>
      <c r="CX13" s="594"/>
      <c r="CY13" s="595"/>
      <c r="CZ13" s="596">
        <v>9</v>
      </c>
      <c r="DA13" s="596"/>
      <c r="DB13" s="596"/>
      <c r="DC13" s="596"/>
      <c r="DD13" s="602">
        <v>3813053</v>
      </c>
      <c r="DE13" s="594"/>
      <c r="DF13" s="594"/>
      <c r="DG13" s="594"/>
      <c r="DH13" s="594"/>
      <c r="DI13" s="594"/>
      <c r="DJ13" s="594"/>
      <c r="DK13" s="594"/>
      <c r="DL13" s="594"/>
      <c r="DM13" s="594"/>
      <c r="DN13" s="594"/>
      <c r="DO13" s="594"/>
      <c r="DP13" s="595"/>
      <c r="DQ13" s="602">
        <v>2976970</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312177</v>
      </c>
      <c r="BH14" s="594"/>
      <c r="BI14" s="594"/>
      <c r="BJ14" s="594"/>
      <c r="BK14" s="594"/>
      <c r="BL14" s="594"/>
      <c r="BM14" s="594"/>
      <c r="BN14" s="595"/>
      <c r="BO14" s="596">
        <v>2.5</v>
      </c>
      <c r="BP14" s="596"/>
      <c r="BQ14" s="596"/>
      <c r="BR14" s="596"/>
      <c r="BS14" s="602" t="s">
        <v>113</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3343790</v>
      </c>
      <c r="CS14" s="594"/>
      <c r="CT14" s="594"/>
      <c r="CU14" s="594"/>
      <c r="CV14" s="594"/>
      <c r="CW14" s="594"/>
      <c r="CX14" s="594"/>
      <c r="CY14" s="595"/>
      <c r="CZ14" s="596">
        <v>4.5999999999999996</v>
      </c>
      <c r="DA14" s="596"/>
      <c r="DB14" s="596"/>
      <c r="DC14" s="596"/>
      <c r="DD14" s="602">
        <v>1259863</v>
      </c>
      <c r="DE14" s="594"/>
      <c r="DF14" s="594"/>
      <c r="DG14" s="594"/>
      <c r="DH14" s="594"/>
      <c r="DI14" s="594"/>
      <c r="DJ14" s="594"/>
      <c r="DK14" s="594"/>
      <c r="DL14" s="594"/>
      <c r="DM14" s="594"/>
      <c r="DN14" s="594"/>
      <c r="DO14" s="594"/>
      <c r="DP14" s="595"/>
      <c r="DQ14" s="602">
        <v>2029781</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27741</v>
      </c>
      <c r="S15" s="594"/>
      <c r="T15" s="594"/>
      <c r="U15" s="594"/>
      <c r="V15" s="594"/>
      <c r="W15" s="594"/>
      <c r="X15" s="594"/>
      <c r="Y15" s="595"/>
      <c r="Z15" s="596">
        <v>0</v>
      </c>
      <c r="AA15" s="596"/>
      <c r="AB15" s="596"/>
      <c r="AC15" s="596"/>
      <c r="AD15" s="597">
        <v>27741</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827525</v>
      </c>
      <c r="BH15" s="594"/>
      <c r="BI15" s="594"/>
      <c r="BJ15" s="594"/>
      <c r="BK15" s="594"/>
      <c r="BL15" s="594"/>
      <c r="BM15" s="594"/>
      <c r="BN15" s="595"/>
      <c r="BO15" s="596">
        <v>6.7</v>
      </c>
      <c r="BP15" s="596"/>
      <c r="BQ15" s="596"/>
      <c r="BR15" s="596"/>
      <c r="BS15" s="602" t="s">
        <v>113</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10306776</v>
      </c>
      <c r="CS15" s="594"/>
      <c r="CT15" s="594"/>
      <c r="CU15" s="594"/>
      <c r="CV15" s="594"/>
      <c r="CW15" s="594"/>
      <c r="CX15" s="594"/>
      <c r="CY15" s="595"/>
      <c r="CZ15" s="596">
        <v>14</v>
      </c>
      <c r="DA15" s="596"/>
      <c r="DB15" s="596"/>
      <c r="DC15" s="596"/>
      <c r="DD15" s="602">
        <v>4895700</v>
      </c>
      <c r="DE15" s="594"/>
      <c r="DF15" s="594"/>
      <c r="DG15" s="594"/>
      <c r="DH15" s="594"/>
      <c r="DI15" s="594"/>
      <c r="DJ15" s="594"/>
      <c r="DK15" s="594"/>
      <c r="DL15" s="594"/>
      <c r="DM15" s="594"/>
      <c r="DN15" s="594"/>
      <c r="DO15" s="594"/>
      <c r="DP15" s="595"/>
      <c r="DQ15" s="602">
        <v>5554145</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25858255</v>
      </c>
      <c r="S16" s="594"/>
      <c r="T16" s="594"/>
      <c r="U16" s="594"/>
      <c r="V16" s="594"/>
      <c r="W16" s="594"/>
      <c r="X16" s="594"/>
      <c r="Y16" s="595"/>
      <c r="Z16" s="596">
        <v>33.799999999999997</v>
      </c>
      <c r="AA16" s="596"/>
      <c r="AB16" s="596"/>
      <c r="AC16" s="596"/>
      <c r="AD16" s="597">
        <v>23943499</v>
      </c>
      <c r="AE16" s="597"/>
      <c r="AF16" s="597"/>
      <c r="AG16" s="597"/>
      <c r="AH16" s="597"/>
      <c r="AI16" s="597"/>
      <c r="AJ16" s="597"/>
      <c r="AK16" s="597"/>
      <c r="AL16" s="598">
        <v>61.3</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v>5481</v>
      </c>
      <c r="BH16" s="594"/>
      <c r="BI16" s="594"/>
      <c r="BJ16" s="594"/>
      <c r="BK16" s="594"/>
      <c r="BL16" s="594"/>
      <c r="BM16" s="594"/>
      <c r="BN16" s="595"/>
      <c r="BO16" s="596">
        <v>0</v>
      </c>
      <c r="BP16" s="596"/>
      <c r="BQ16" s="596"/>
      <c r="BR16" s="596"/>
      <c r="BS16" s="602" t="s">
        <v>113</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1901651</v>
      </c>
      <c r="CS16" s="594"/>
      <c r="CT16" s="594"/>
      <c r="CU16" s="594"/>
      <c r="CV16" s="594"/>
      <c r="CW16" s="594"/>
      <c r="CX16" s="594"/>
      <c r="CY16" s="595"/>
      <c r="CZ16" s="596">
        <v>2.6</v>
      </c>
      <c r="DA16" s="596"/>
      <c r="DB16" s="596"/>
      <c r="DC16" s="596"/>
      <c r="DD16" s="602" t="s">
        <v>113</v>
      </c>
      <c r="DE16" s="594"/>
      <c r="DF16" s="594"/>
      <c r="DG16" s="594"/>
      <c r="DH16" s="594"/>
      <c r="DI16" s="594"/>
      <c r="DJ16" s="594"/>
      <c r="DK16" s="594"/>
      <c r="DL16" s="594"/>
      <c r="DM16" s="594"/>
      <c r="DN16" s="594"/>
      <c r="DO16" s="594"/>
      <c r="DP16" s="595"/>
      <c r="DQ16" s="602">
        <v>105241</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23943499</v>
      </c>
      <c r="S17" s="594"/>
      <c r="T17" s="594"/>
      <c r="U17" s="594"/>
      <c r="V17" s="594"/>
      <c r="W17" s="594"/>
      <c r="X17" s="594"/>
      <c r="Y17" s="595"/>
      <c r="Z17" s="596">
        <v>31.3</v>
      </c>
      <c r="AA17" s="596"/>
      <c r="AB17" s="596"/>
      <c r="AC17" s="596"/>
      <c r="AD17" s="597">
        <v>23943499</v>
      </c>
      <c r="AE17" s="597"/>
      <c r="AF17" s="597"/>
      <c r="AG17" s="597"/>
      <c r="AH17" s="597"/>
      <c r="AI17" s="597"/>
      <c r="AJ17" s="597"/>
      <c r="AK17" s="597"/>
      <c r="AL17" s="598">
        <v>61.3</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9364139</v>
      </c>
      <c r="CS17" s="594"/>
      <c r="CT17" s="594"/>
      <c r="CU17" s="594"/>
      <c r="CV17" s="594"/>
      <c r="CW17" s="594"/>
      <c r="CX17" s="594"/>
      <c r="CY17" s="595"/>
      <c r="CZ17" s="596">
        <v>12.8</v>
      </c>
      <c r="DA17" s="596"/>
      <c r="DB17" s="596"/>
      <c r="DC17" s="596"/>
      <c r="DD17" s="602" t="s">
        <v>113</v>
      </c>
      <c r="DE17" s="594"/>
      <c r="DF17" s="594"/>
      <c r="DG17" s="594"/>
      <c r="DH17" s="594"/>
      <c r="DI17" s="594"/>
      <c r="DJ17" s="594"/>
      <c r="DK17" s="594"/>
      <c r="DL17" s="594"/>
      <c r="DM17" s="594"/>
      <c r="DN17" s="594"/>
      <c r="DO17" s="594"/>
      <c r="DP17" s="595"/>
      <c r="DQ17" s="602">
        <v>9179987</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1728251</v>
      </c>
      <c r="S18" s="594"/>
      <c r="T18" s="594"/>
      <c r="U18" s="594"/>
      <c r="V18" s="594"/>
      <c r="W18" s="594"/>
      <c r="X18" s="594"/>
      <c r="Y18" s="595"/>
      <c r="Z18" s="596">
        <v>2.2999999999999998</v>
      </c>
      <c r="AA18" s="596"/>
      <c r="AB18" s="596"/>
      <c r="AC18" s="596"/>
      <c r="AD18" s="597" t="s">
        <v>113</v>
      </c>
      <c r="AE18" s="597"/>
      <c r="AF18" s="597"/>
      <c r="AG18" s="597"/>
      <c r="AH18" s="597"/>
      <c r="AI18" s="597"/>
      <c r="AJ18" s="597"/>
      <c r="AK18" s="597"/>
      <c r="AL18" s="598" t="s">
        <v>113</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v>186505</v>
      </c>
      <c r="S19" s="594"/>
      <c r="T19" s="594"/>
      <c r="U19" s="594"/>
      <c r="V19" s="594"/>
      <c r="W19" s="594"/>
      <c r="X19" s="594"/>
      <c r="Y19" s="595"/>
      <c r="Z19" s="596">
        <v>0.2</v>
      </c>
      <c r="AA19" s="596"/>
      <c r="AB19" s="596"/>
      <c r="AC19" s="596"/>
      <c r="AD19" s="597" t="s">
        <v>113</v>
      </c>
      <c r="AE19" s="597"/>
      <c r="AF19" s="597"/>
      <c r="AG19" s="597"/>
      <c r="AH19" s="597"/>
      <c r="AI19" s="597"/>
      <c r="AJ19" s="597"/>
      <c r="AK19" s="597"/>
      <c r="AL19" s="598" t="s">
        <v>113</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38861</v>
      </c>
      <c r="BH19" s="594"/>
      <c r="BI19" s="594"/>
      <c r="BJ19" s="594"/>
      <c r="BK19" s="594"/>
      <c r="BL19" s="594"/>
      <c r="BM19" s="594"/>
      <c r="BN19" s="595"/>
      <c r="BO19" s="596">
        <v>0.3</v>
      </c>
      <c r="BP19" s="596"/>
      <c r="BQ19" s="596"/>
      <c r="BR19" s="596"/>
      <c r="BS19" s="602" t="s">
        <v>113</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40815574</v>
      </c>
      <c r="S20" s="594"/>
      <c r="T20" s="594"/>
      <c r="U20" s="594"/>
      <c r="V20" s="594"/>
      <c r="W20" s="594"/>
      <c r="X20" s="594"/>
      <c r="Y20" s="595"/>
      <c r="Z20" s="596">
        <v>53.3</v>
      </c>
      <c r="AA20" s="596"/>
      <c r="AB20" s="596"/>
      <c r="AC20" s="596"/>
      <c r="AD20" s="597">
        <v>38900818</v>
      </c>
      <c r="AE20" s="597"/>
      <c r="AF20" s="597"/>
      <c r="AG20" s="597"/>
      <c r="AH20" s="597"/>
      <c r="AI20" s="597"/>
      <c r="AJ20" s="597"/>
      <c r="AK20" s="597"/>
      <c r="AL20" s="598">
        <v>99.5</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38861</v>
      </c>
      <c r="BH20" s="594"/>
      <c r="BI20" s="594"/>
      <c r="BJ20" s="594"/>
      <c r="BK20" s="594"/>
      <c r="BL20" s="594"/>
      <c r="BM20" s="594"/>
      <c r="BN20" s="595"/>
      <c r="BO20" s="596">
        <v>0.3</v>
      </c>
      <c r="BP20" s="596"/>
      <c r="BQ20" s="596"/>
      <c r="BR20" s="596"/>
      <c r="BS20" s="602" t="s">
        <v>113</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73425828</v>
      </c>
      <c r="CS20" s="594"/>
      <c r="CT20" s="594"/>
      <c r="CU20" s="594"/>
      <c r="CV20" s="594"/>
      <c r="CW20" s="594"/>
      <c r="CX20" s="594"/>
      <c r="CY20" s="595"/>
      <c r="CZ20" s="596">
        <v>100</v>
      </c>
      <c r="DA20" s="596"/>
      <c r="DB20" s="596"/>
      <c r="DC20" s="596"/>
      <c r="DD20" s="602">
        <v>13357867</v>
      </c>
      <c r="DE20" s="594"/>
      <c r="DF20" s="594"/>
      <c r="DG20" s="594"/>
      <c r="DH20" s="594"/>
      <c r="DI20" s="594"/>
      <c r="DJ20" s="594"/>
      <c r="DK20" s="594"/>
      <c r="DL20" s="594"/>
      <c r="DM20" s="594"/>
      <c r="DN20" s="594"/>
      <c r="DO20" s="594"/>
      <c r="DP20" s="595"/>
      <c r="DQ20" s="602">
        <v>47169799</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21889</v>
      </c>
      <c r="S21" s="594"/>
      <c r="T21" s="594"/>
      <c r="U21" s="594"/>
      <c r="V21" s="594"/>
      <c r="W21" s="594"/>
      <c r="X21" s="594"/>
      <c r="Y21" s="595"/>
      <c r="Z21" s="596">
        <v>0</v>
      </c>
      <c r="AA21" s="596"/>
      <c r="AB21" s="596"/>
      <c r="AC21" s="596"/>
      <c r="AD21" s="597">
        <v>21889</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38861</v>
      </c>
      <c r="BH21" s="594"/>
      <c r="BI21" s="594"/>
      <c r="BJ21" s="594"/>
      <c r="BK21" s="594"/>
      <c r="BL21" s="594"/>
      <c r="BM21" s="594"/>
      <c r="BN21" s="595"/>
      <c r="BO21" s="596">
        <v>0.3</v>
      </c>
      <c r="BP21" s="596"/>
      <c r="BQ21" s="596"/>
      <c r="BR21" s="596"/>
      <c r="BS21" s="602" t="s">
        <v>113</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367021</v>
      </c>
      <c r="S22" s="594"/>
      <c r="T22" s="594"/>
      <c r="U22" s="594"/>
      <c r="V22" s="594"/>
      <c r="W22" s="594"/>
      <c r="X22" s="594"/>
      <c r="Y22" s="595"/>
      <c r="Z22" s="596">
        <v>0.5</v>
      </c>
      <c r="AA22" s="596"/>
      <c r="AB22" s="596"/>
      <c r="AC22" s="596"/>
      <c r="AD22" s="597" t="s">
        <v>113</v>
      </c>
      <c r="AE22" s="597"/>
      <c r="AF22" s="597"/>
      <c r="AG22" s="597"/>
      <c r="AH22" s="597"/>
      <c r="AI22" s="597"/>
      <c r="AJ22" s="597"/>
      <c r="AK22" s="597"/>
      <c r="AL22" s="598" t="s">
        <v>113</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646350</v>
      </c>
      <c r="S23" s="594"/>
      <c r="T23" s="594"/>
      <c r="U23" s="594"/>
      <c r="V23" s="594"/>
      <c r="W23" s="594"/>
      <c r="X23" s="594"/>
      <c r="Y23" s="595"/>
      <c r="Z23" s="596">
        <v>0.8</v>
      </c>
      <c r="AA23" s="596"/>
      <c r="AB23" s="596"/>
      <c r="AC23" s="596"/>
      <c r="AD23" s="597">
        <v>85945</v>
      </c>
      <c r="AE23" s="597"/>
      <c r="AF23" s="597"/>
      <c r="AG23" s="597"/>
      <c r="AH23" s="597"/>
      <c r="AI23" s="597"/>
      <c r="AJ23" s="597"/>
      <c r="AK23" s="597"/>
      <c r="AL23" s="598">
        <v>0.2</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96341</v>
      </c>
      <c r="S24" s="594"/>
      <c r="T24" s="594"/>
      <c r="U24" s="594"/>
      <c r="V24" s="594"/>
      <c r="W24" s="594"/>
      <c r="X24" s="594"/>
      <c r="Y24" s="595"/>
      <c r="Z24" s="596">
        <v>0.1</v>
      </c>
      <c r="AA24" s="596"/>
      <c r="AB24" s="596"/>
      <c r="AC24" s="596"/>
      <c r="AD24" s="597">
        <v>1219</v>
      </c>
      <c r="AE24" s="597"/>
      <c r="AF24" s="597"/>
      <c r="AG24" s="597"/>
      <c r="AH24" s="597"/>
      <c r="AI24" s="597"/>
      <c r="AJ24" s="597"/>
      <c r="AK24" s="597"/>
      <c r="AL24" s="598">
        <v>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30033789</v>
      </c>
      <c r="CS24" s="583"/>
      <c r="CT24" s="583"/>
      <c r="CU24" s="583"/>
      <c r="CV24" s="583"/>
      <c r="CW24" s="583"/>
      <c r="CX24" s="583"/>
      <c r="CY24" s="584"/>
      <c r="CZ24" s="622">
        <v>40.9</v>
      </c>
      <c r="DA24" s="623"/>
      <c r="DB24" s="623"/>
      <c r="DC24" s="624"/>
      <c r="DD24" s="621">
        <v>22388006</v>
      </c>
      <c r="DE24" s="583"/>
      <c r="DF24" s="583"/>
      <c r="DG24" s="583"/>
      <c r="DH24" s="583"/>
      <c r="DI24" s="583"/>
      <c r="DJ24" s="583"/>
      <c r="DK24" s="584"/>
      <c r="DL24" s="621">
        <v>22216980</v>
      </c>
      <c r="DM24" s="583"/>
      <c r="DN24" s="583"/>
      <c r="DO24" s="583"/>
      <c r="DP24" s="583"/>
      <c r="DQ24" s="583"/>
      <c r="DR24" s="583"/>
      <c r="DS24" s="583"/>
      <c r="DT24" s="583"/>
      <c r="DU24" s="583"/>
      <c r="DV24" s="584"/>
      <c r="DW24" s="587">
        <v>53.4</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8998488</v>
      </c>
      <c r="S25" s="594"/>
      <c r="T25" s="594"/>
      <c r="U25" s="594"/>
      <c r="V25" s="594"/>
      <c r="W25" s="594"/>
      <c r="X25" s="594"/>
      <c r="Y25" s="595"/>
      <c r="Z25" s="596">
        <v>11.7</v>
      </c>
      <c r="AA25" s="596"/>
      <c r="AB25" s="596"/>
      <c r="AC25" s="596"/>
      <c r="AD25" s="597" t="s">
        <v>113</v>
      </c>
      <c r="AE25" s="597"/>
      <c r="AF25" s="597"/>
      <c r="AG25" s="597"/>
      <c r="AH25" s="597"/>
      <c r="AI25" s="597"/>
      <c r="AJ25" s="597"/>
      <c r="AK25" s="597"/>
      <c r="AL25" s="598" t="s">
        <v>113</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11073778</v>
      </c>
      <c r="CS25" s="613"/>
      <c r="CT25" s="613"/>
      <c r="CU25" s="613"/>
      <c r="CV25" s="613"/>
      <c r="CW25" s="613"/>
      <c r="CX25" s="613"/>
      <c r="CY25" s="614"/>
      <c r="CZ25" s="627">
        <v>15.1</v>
      </c>
      <c r="DA25" s="628"/>
      <c r="DB25" s="628"/>
      <c r="DC25" s="629"/>
      <c r="DD25" s="602">
        <v>10152218</v>
      </c>
      <c r="DE25" s="613"/>
      <c r="DF25" s="613"/>
      <c r="DG25" s="613"/>
      <c r="DH25" s="613"/>
      <c r="DI25" s="613"/>
      <c r="DJ25" s="613"/>
      <c r="DK25" s="614"/>
      <c r="DL25" s="602">
        <v>9983811</v>
      </c>
      <c r="DM25" s="613"/>
      <c r="DN25" s="613"/>
      <c r="DO25" s="613"/>
      <c r="DP25" s="613"/>
      <c r="DQ25" s="613"/>
      <c r="DR25" s="613"/>
      <c r="DS25" s="613"/>
      <c r="DT25" s="613"/>
      <c r="DU25" s="613"/>
      <c r="DV25" s="614"/>
      <c r="DW25" s="598">
        <v>24</v>
      </c>
      <c r="DX25" s="625"/>
      <c r="DY25" s="625"/>
      <c r="DZ25" s="625"/>
      <c r="EA25" s="625"/>
      <c r="EB25" s="625"/>
      <c r="EC25" s="626"/>
    </row>
    <row r="26" spans="2:133" ht="11.25" customHeight="1">
      <c r="B26" s="630" t="s">
        <v>274</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6942759</v>
      </c>
      <c r="CS26" s="594"/>
      <c r="CT26" s="594"/>
      <c r="CU26" s="594"/>
      <c r="CV26" s="594"/>
      <c r="CW26" s="594"/>
      <c r="CX26" s="594"/>
      <c r="CY26" s="595"/>
      <c r="CZ26" s="627">
        <v>9.5</v>
      </c>
      <c r="DA26" s="628"/>
      <c r="DB26" s="628"/>
      <c r="DC26" s="629"/>
      <c r="DD26" s="602">
        <v>6271028</v>
      </c>
      <c r="DE26" s="594"/>
      <c r="DF26" s="594"/>
      <c r="DG26" s="594"/>
      <c r="DH26" s="594"/>
      <c r="DI26" s="594"/>
      <c r="DJ26" s="594"/>
      <c r="DK26" s="595"/>
      <c r="DL26" s="602" t="s">
        <v>277</v>
      </c>
      <c r="DM26" s="594"/>
      <c r="DN26" s="594"/>
      <c r="DO26" s="594"/>
      <c r="DP26" s="594"/>
      <c r="DQ26" s="594"/>
      <c r="DR26" s="594"/>
      <c r="DS26" s="594"/>
      <c r="DT26" s="594"/>
      <c r="DU26" s="594"/>
      <c r="DV26" s="595"/>
      <c r="DW26" s="598" t="s">
        <v>277</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6735658</v>
      </c>
      <c r="S27" s="594"/>
      <c r="T27" s="594"/>
      <c r="U27" s="594"/>
      <c r="V27" s="594"/>
      <c r="W27" s="594"/>
      <c r="X27" s="594"/>
      <c r="Y27" s="595"/>
      <c r="Z27" s="596">
        <v>8.8000000000000007</v>
      </c>
      <c r="AA27" s="596"/>
      <c r="AB27" s="596"/>
      <c r="AC27" s="596"/>
      <c r="AD27" s="597" t="s">
        <v>113</v>
      </c>
      <c r="AE27" s="597"/>
      <c r="AF27" s="597"/>
      <c r="AG27" s="597"/>
      <c r="AH27" s="597"/>
      <c r="AI27" s="597"/>
      <c r="AJ27" s="597"/>
      <c r="AK27" s="597"/>
      <c r="AL27" s="598" t="s">
        <v>113</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12374144</v>
      </c>
      <c r="BH27" s="594"/>
      <c r="BI27" s="594"/>
      <c r="BJ27" s="594"/>
      <c r="BK27" s="594"/>
      <c r="BL27" s="594"/>
      <c r="BM27" s="594"/>
      <c r="BN27" s="595"/>
      <c r="BO27" s="596">
        <v>100</v>
      </c>
      <c r="BP27" s="596"/>
      <c r="BQ27" s="596"/>
      <c r="BR27" s="596"/>
      <c r="BS27" s="602">
        <v>123005</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9595907</v>
      </c>
      <c r="CS27" s="613"/>
      <c r="CT27" s="613"/>
      <c r="CU27" s="613"/>
      <c r="CV27" s="613"/>
      <c r="CW27" s="613"/>
      <c r="CX27" s="613"/>
      <c r="CY27" s="614"/>
      <c r="CZ27" s="627">
        <v>13.1</v>
      </c>
      <c r="DA27" s="628"/>
      <c r="DB27" s="628"/>
      <c r="DC27" s="629"/>
      <c r="DD27" s="602">
        <v>3055836</v>
      </c>
      <c r="DE27" s="613"/>
      <c r="DF27" s="613"/>
      <c r="DG27" s="613"/>
      <c r="DH27" s="613"/>
      <c r="DI27" s="613"/>
      <c r="DJ27" s="613"/>
      <c r="DK27" s="614"/>
      <c r="DL27" s="602">
        <v>3053217</v>
      </c>
      <c r="DM27" s="613"/>
      <c r="DN27" s="613"/>
      <c r="DO27" s="613"/>
      <c r="DP27" s="613"/>
      <c r="DQ27" s="613"/>
      <c r="DR27" s="613"/>
      <c r="DS27" s="613"/>
      <c r="DT27" s="613"/>
      <c r="DU27" s="613"/>
      <c r="DV27" s="614"/>
      <c r="DW27" s="598">
        <v>7.3</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311550</v>
      </c>
      <c r="S28" s="594"/>
      <c r="T28" s="594"/>
      <c r="U28" s="594"/>
      <c r="V28" s="594"/>
      <c r="W28" s="594"/>
      <c r="X28" s="594"/>
      <c r="Y28" s="595"/>
      <c r="Z28" s="596">
        <v>0.4</v>
      </c>
      <c r="AA28" s="596"/>
      <c r="AB28" s="596"/>
      <c r="AC28" s="596"/>
      <c r="AD28" s="597">
        <v>76824</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9364104</v>
      </c>
      <c r="CS28" s="594"/>
      <c r="CT28" s="594"/>
      <c r="CU28" s="594"/>
      <c r="CV28" s="594"/>
      <c r="CW28" s="594"/>
      <c r="CX28" s="594"/>
      <c r="CY28" s="595"/>
      <c r="CZ28" s="627">
        <v>12.8</v>
      </c>
      <c r="DA28" s="628"/>
      <c r="DB28" s="628"/>
      <c r="DC28" s="629"/>
      <c r="DD28" s="602">
        <v>9179952</v>
      </c>
      <c r="DE28" s="594"/>
      <c r="DF28" s="594"/>
      <c r="DG28" s="594"/>
      <c r="DH28" s="594"/>
      <c r="DI28" s="594"/>
      <c r="DJ28" s="594"/>
      <c r="DK28" s="595"/>
      <c r="DL28" s="602">
        <v>9179952</v>
      </c>
      <c r="DM28" s="594"/>
      <c r="DN28" s="594"/>
      <c r="DO28" s="594"/>
      <c r="DP28" s="594"/>
      <c r="DQ28" s="594"/>
      <c r="DR28" s="594"/>
      <c r="DS28" s="594"/>
      <c r="DT28" s="594"/>
      <c r="DU28" s="594"/>
      <c r="DV28" s="595"/>
      <c r="DW28" s="598">
        <v>22</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15721</v>
      </c>
      <c r="S29" s="594"/>
      <c r="T29" s="594"/>
      <c r="U29" s="594"/>
      <c r="V29" s="594"/>
      <c r="W29" s="594"/>
      <c r="X29" s="594"/>
      <c r="Y29" s="595"/>
      <c r="Z29" s="596">
        <v>0</v>
      </c>
      <c r="AA29" s="596"/>
      <c r="AB29" s="596"/>
      <c r="AC29" s="596"/>
      <c r="AD29" s="597" t="s">
        <v>113</v>
      </c>
      <c r="AE29" s="597"/>
      <c r="AF29" s="597"/>
      <c r="AG29" s="597"/>
      <c r="AH29" s="597"/>
      <c r="AI29" s="597"/>
      <c r="AJ29" s="597"/>
      <c r="AK29" s="597"/>
      <c r="AL29" s="598" t="s">
        <v>113</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9364104</v>
      </c>
      <c r="CS29" s="613"/>
      <c r="CT29" s="613"/>
      <c r="CU29" s="613"/>
      <c r="CV29" s="613"/>
      <c r="CW29" s="613"/>
      <c r="CX29" s="613"/>
      <c r="CY29" s="614"/>
      <c r="CZ29" s="627">
        <v>12.8</v>
      </c>
      <c r="DA29" s="628"/>
      <c r="DB29" s="628"/>
      <c r="DC29" s="629"/>
      <c r="DD29" s="602">
        <v>9179952</v>
      </c>
      <c r="DE29" s="613"/>
      <c r="DF29" s="613"/>
      <c r="DG29" s="613"/>
      <c r="DH29" s="613"/>
      <c r="DI29" s="613"/>
      <c r="DJ29" s="613"/>
      <c r="DK29" s="614"/>
      <c r="DL29" s="602">
        <v>9179952</v>
      </c>
      <c r="DM29" s="613"/>
      <c r="DN29" s="613"/>
      <c r="DO29" s="613"/>
      <c r="DP29" s="613"/>
      <c r="DQ29" s="613"/>
      <c r="DR29" s="613"/>
      <c r="DS29" s="613"/>
      <c r="DT29" s="613"/>
      <c r="DU29" s="613"/>
      <c r="DV29" s="614"/>
      <c r="DW29" s="598">
        <v>22</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2027301</v>
      </c>
      <c r="S30" s="594"/>
      <c r="T30" s="594"/>
      <c r="U30" s="594"/>
      <c r="V30" s="594"/>
      <c r="W30" s="594"/>
      <c r="X30" s="594"/>
      <c r="Y30" s="595"/>
      <c r="Z30" s="596">
        <v>2.6</v>
      </c>
      <c r="AA30" s="596"/>
      <c r="AB30" s="596"/>
      <c r="AC30" s="596"/>
      <c r="AD30" s="597" t="s">
        <v>113</v>
      </c>
      <c r="AE30" s="597"/>
      <c r="AF30" s="597"/>
      <c r="AG30" s="597"/>
      <c r="AH30" s="597"/>
      <c r="AI30" s="597"/>
      <c r="AJ30" s="597"/>
      <c r="AK30" s="597"/>
      <c r="AL30" s="598" t="s">
        <v>113</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98.8</v>
      </c>
      <c r="BH30" s="652"/>
      <c r="BI30" s="652"/>
      <c r="BJ30" s="652"/>
      <c r="BK30" s="652"/>
      <c r="BL30" s="652"/>
      <c r="BM30" s="588">
        <v>93.4</v>
      </c>
      <c r="BN30" s="652"/>
      <c r="BO30" s="652"/>
      <c r="BP30" s="652"/>
      <c r="BQ30" s="653"/>
      <c r="BR30" s="651">
        <v>98.6</v>
      </c>
      <c r="BS30" s="652"/>
      <c r="BT30" s="652"/>
      <c r="BU30" s="652"/>
      <c r="BV30" s="652"/>
      <c r="BW30" s="652"/>
      <c r="BX30" s="588">
        <v>92.8</v>
      </c>
      <c r="BY30" s="652"/>
      <c r="BZ30" s="652"/>
      <c r="CA30" s="652"/>
      <c r="CB30" s="653"/>
      <c r="CD30" s="656"/>
      <c r="CE30" s="657"/>
      <c r="CF30" s="607" t="s">
        <v>291</v>
      </c>
      <c r="CG30" s="608"/>
      <c r="CH30" s="608"/>
      <c r="CI30" s="608"/>
      <c r="CJ30" s="608"/>
      <c r="CK30" s="608"/>
      <c r="CL30" s="608"/>
      <c r="CM30" s="608"/>
      <c r="CN30" s="608"/>
      <c r="CO30" s="608"/>
      <c r="CP30" s="608"/>
      <c r="CQ30" s="609"/>
      <c r="CR30" s="593">
        <v>8574739</v>
      </c>
      <c r="CS30" s="594"/>
      <c r="CT30" s="594"/>
      <c r="CU30" s="594"/>
      <c r="CV30" s="594"/>
      <c r="CW30" s="594"/>
      <c r="CX30" s="594"/>
      <c r="CY30" s="595"/>
      <c r="CZ30" s="627">
        <v>11.7</v>
      </c>
      <c r="DA30" s="628"/>
      <c r="DB30" s="628"/>
      <c r="DC30" s="629"/>
      <c r="DD30" s="602">
        <v>8390647</v>
      </c>
      <c r="DE30" s="594"/>
      <c r="DF30" s="594"/>
      <c r="DG30" s="594"/>
      <c r="DH30" s="594"/>
      <c r="DI30" s="594"/>
      <c r="DJ30" s="594"/>
      <c r="DK30" s="595"/>
      <c r="DL30" s="602">
        <v>8390647</v>
      </c>
      <c r="DM30" s="594"/>
      <c r="DN30" s="594"/>
      <c r="DO30" s="594"/>
      <c r="DP30" s="594"/>
      <c r="DQ30" s="594"/>
      <c r="DR30" s="594"/>
      <c r="DS30" s="594"/>
      <c r="DT30" s="594"/>
      <c r="DU30" s="594"/>
      <c r="DV30" s="595"/>
      <c r="DW30" s="598">
        <v>20.2</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3688097</v>
      </c>
      <c r="S31" s="594"/>
      <c r="T31" s="594"/>
      <c r="U31" s="594"/>
      <c r="V31" s="594"/>
      <c r="W31" s="594"/>
      <c r="X31" s="594"/>
      <c r="Y31" s="595"/>
      <c r="Z31" s="596">
        <v>4.8</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98.9</v>
      </c>
      <c r="BH31" s="613"/>
      <c r="BI31" s="613"/>
      <c r="BJ31" s="613"/>
      <c r="BK31" s="613"/>
      <c r="BL31" s="613"/>
      <c r="BM31" s="599">
        <v>95.1</v>
      </c>
      <c r="BN31" s="649"/>
      <c r="BO31" s="649"/>
      <c r="BP31" s="649"/>
      <c r="BQ31" s="650"/>
      <c r="BR31" s="648">
        <v>98.8</v>
      </c>
      <c r="BS31" s="613"/>
      <c r="BT31" s="613"/>
      <c r="BU31" s="613"/>
      <c r="BV31" s="613"/>
      <c r="BW31" s="613"/>
      <c r="BX31" s="599">
        <v>94.7</v>
      </c>
      <c r="BY31" s="649"/>
      <c r="BZ31" s="649"/>
      <c r="CA31" s="649"/>
      <c r="CB31" s="650"/>
      <c r="CD31" s="656"/>
      <c r="CE31" s="657"/>
      <c r="CF31" s="607" t="s">
        <v>295</v>
      </c>
      <c r="CG31" s="608"/>
      <c r="CH31" s="608"/>
      <c r="CI31" s="608"/>
      <c r="CJ31" s="608"/>
      <c r="CK31" s="608"/>
      <c r="CL31" s="608"/>
      <c r="CM31" s="608"/>
      <c r="CN31" s="608"/>
      <c r="CO31" s="608"/>
      <c r="CP31" s="608"/>
      <c r="CQ31" s="609"/>
      <c r="CR31" s="593">
        <v>789365</v>
      </c>
      <c r="CS31" s="613"/>
      <c r="CT31" s="613"/>
      <c r="CU31" s="613"/>
      <c r="CV31" s="613"/>
      <c r="CW31" s="613"/>
      <c r="CX31" s="613"/>
      <c r="CY31" s="614"/>
      <c r="CZ31" s="627">
        <v>1.1000000000000001</v>
      </c>
      <c r="DA31" s="628"/>
      <c r="DB31" s="628"/>
      <c r="DC31" s="629"/>
      <c r="DD31" s="602">
        <v>789305</v>
      </c>
      <c r="DE31" s="613"/>
      <c r="DF31" s="613"/>
      <c r="DG31" s="613"/>
      <c r="DH31" s="613"/>
      <c r="DI31" s="613"/>
      <c r="DJ31" s="613"/>
      <c r="DK31" s="614"/>
      <c r="DL31" s="602">
        <v>789305</v>
      </c>
      <c r="DM31" s="613"/>
      <c r="DN31" s="613"/>
      <c r="DO31" s="613"/>
      <c r="DP31" s="613"/>
      <c r="DQ31" s="613"/>
      <c r="DR31" s="613"/>
      <c r="DS31" s="613"/>
      <c r="DT31" s="613"/>
      <c r="DU31" s="613"/>
      <c r="DV31" s="614"/>
      <c r="DW31" s="598">
        <v>1.9</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1970390</v>
      </c>
      <c r="S32" s="594"/>
      <c r="T32" s="594"/>
      <c r="U32" s="594"/>
      <c r="V32" s="594"/>
      <c r="W32" s="594"/>
      <c r="X32" s="594"/>
      <c r="Y32" s="595"/>
      <c r="Z32" s="596">
        <v>2.6</v>
      </c>
      <c r="AA32" s="596"/>
      <c r="AB32" s="596"/>
      <c r="AC32" s="596"/>
      <c r="AD32" s="597">
        <v>4637</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98.4</v>
      </c>
      <c r="BH32" s="661"/>
      <c r="BI32" s="661"/>
      <c r="BJ32" s="661"/>
      <c r="BK32" s="661"/>
      <c r="BL32" s="661"/>
      <c r="BM32" s="662">
        <v>90.9</v>
      </c>
      <c r="BN32" s="661"/>
      <c r="BO32" s="661"/>
      <c r="BP32" s="661"/>
      <c r="BQ32" s="663"/>
      <c r="BR32" s="660">
        <v>98.2</v>
      </c>
      <c r="BS32" s="661"/>
      <c r="BT32" s="661"/>
      <c r="BU32" s="661"/>
      <c r="BV32" s="661"/>
      <c r="BW32" s="661"/>
      <c r="BX32" s="662">
        <v>90.2</v>
      </c>
      <c r="BY32" s="661"/>
      <c r="BZ32" s="661"/>
      <c r="CA32" s="661"/>
      <c r="CB32" s="663"/>
      <c r="CD32" s="658"/>
      <c r="CE32" s="659"/>
      <c r="CF32" s="607" t="s">
        <v>298</v>
      </c>
      <c r="CG32" s="608"/>
      <c r="CH32" s="608"/>
      <c r="CI32" s="608"/>
      <c r="CJ32" s="608"/>
      <c r="CK32" s="608"/>
      <c r="CL32" s="608"/>
      <c r="CM32" s="608"/>
      <c r="CN32" s="608"/>
      <c r="CO32" s="608"/>
      <c r="CP32" s="608"/>
      <c r="CQ32" s="609"/>
      <c r="CR32" s="593" t="s">
        <v>113</v>
      </c>
      <c r="CS32" s="594"/>
      <c r="CT32" s="594"/>
      <c r="CU32" s="594"/>
      <c r="CV32" s="594"/>
      <c r="CW32" s="594"/>
      <c r="CX32" s="594"/>
      <c r="CY32" s="595"/>
      <c r="CZ32" s="627" t="s">
        <v>113</v>
      </c>
      <c r="DA32" s="628"/>
      <c r="DB32" s="628"/>
      <c r="DC32" s="629"/>
      <c r="DD32" s="602" t="s">
        <v>113</v>
      </c>
      <c r="DE32" s="594"/>
      <c r="DF32" s="594"/>
      <c r="DG32" s="594"/>
      <c r="DH32" s="594"/>
      <c r="DI32" s="594"/>
      <c r="DJ32" s="594"/>
      <c r="DK32" s="595"/>
      <c r="DL32" s="602" t="s">
        <v>113</v>
      </c>
      <c r="DM32" s="594"/>
      <c r="DN32" s="594"/>
      <c r="DO32" s="594"/>
      <c r="DP32" s="594"/>
      <c r="DQ32" s="594"/>
      <c r="DR32" s="594"/>
      <c r="DS32" s="594"/>
      <c r="DT32" s="594"/>
      <c r="DU32" s="594"/>
      <c r="DV32" s="595"/>
      <c r="DW32" s="598" t="s">
        <v>113</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10918616</v>
      </c>
      <c r="S33" s="594"/>
      <c r="T33" s="594"/>
      <c r="U33" s="594"/>
      <c r="V33" s="594"/>
      <c r="W33" s="594"/>
      <c r="X33" s="594"/>
      <c r="Y33" s="595"/>
      <c r="Z33" s="596">
        <v>14.3</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28132521</v>
      </c>
      <c r="CS33" s="613"/>
      <c r="CT33" s="613"/>
      <c r="CU33" s="613"/>
      <c r="CV33" s="613"/>
      <c r="CW33" s="613"/>
      <c r="CX33" s="613"/>
      <c r="CY33" s="614"/>
      <c r="CZ33" s="627">
        <v>38.299999999999997</v>
      </c>
      <c r="DA33" s="628"/>
      <c r="DB33" s="628"/>
      <c r="DC33" s="629"/>
      <c r="DD33" s="602">
        <v>22262113</v>
      </c>
      <c r="DE33" s="613"/>
      <c r="DF33" s="613"/>
      <c r="DG33" s="613"/>
      <c r="DH33" s="613"/>
      <c r="DI33" s="613"/>
      <c r="DJ33" s="613"/>
      <c r="DK33" s="614"/>
      <c r="DL33" s="602">
        <v>14963794</v>
      </c>
      <c r="DM33" s="613"/>
      <c r="DN33" s="613"/>
      <c r="DO33" s="613"/>
      <c r="DP33" s="613"/>
      <c r="DQ33" s="613"/>
      <c r="DR33" s="613"/>
      <c r="DS33" s="613"/>
      <c r="DT33" s="613"/>
      <c r="DU33" s="613"/>
      <c r="DV33" s="614"/>
      <c r="DW33" s="598">
        <v>35.9</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7951407</v>
      </c>
      <c r="CS34" s="594"/>
      <c r="CT34" s="594"/>
      <c r="CU34" s="594"/>
      <c r="CV34" s="594"/>
      <c r="CW34" s="594"/>
      <c r="CX34" s="594"/>
      <c r="CY34" s="595"/>
      <c r="CZ34" s="627">
        <v>10.8</v>
      </c>
      <c r="DA34" s="628"/>
      <c r="DB34" s="628"/>
      <c r="DC34" s="629"/>
      <c r="DD34" s="602">
        <v>6245473</v>
      </c>
      <c r="DE34" s="594"/>
      <c r="DF34" s="594"/>
      <c r="DG34" s="594"/>
      <c r="DH34" s="594"/>
      <c r="DI34" s="594"/>
      <c r="DJ34" s="594"/>
      <c r="DK34" s="595"/>
      <c r="DL34" s="602">
        <v>5136426</v>
      </c>
      <c r="DM34" s="594"/>
      <c r="DN34" s="594"/>
      <c r="DO34" s="594"/>
      <c r="DP34" s="594"/>
      <c r="DQ34" s="594"/>
      <c r="DR34" s="594"/>
      <c r="DS34" s="594"/>
      <c r="DT34" s="594"/>
      <c r="DU34" s="594"/>
      <c r="DV34" s="595"/>
      <c r="DW34" s="598">
        <v>12.3</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2548216</v>
      </c>
      <c r="S35" s="594"/>
      <c r="T35" s="594"/>
      <c r="U35" s="594"/>
      <c r="V35" s="594"/>
      <c r="W35" s="594"/>
      <c r="X35" s="594"/>
      <c r="Y35" s="595"/>
      <c r="Z35" s="596">
        <v>3.3</v>
      </c>
      <c r="AA35" s="596"/>
      <c r="AB35" s="596"/>
      <c r="AC35" s="596"/>
      <c r="AD35" s="597" t="s">
        <v>113</v>
      </c>
      <c r="AE35" s="597"/>
      <c r="AF35" s="597"/>
      <c r="AG35" s="597"/>
      <c r="AH35" s="597"/>
      <c r="AI35" s="597"/>
      <c r="AJ35" s="597"/>
      <c r="AK35" s="597"/>
      <c r="AL35" s="598" t="s">
        <v>113</v>
      </c>
      <c r="AM35" s="599"/>
      <c r="AN35" s="599"/>
      <c r="AO35" s="600"/>
      <c r="AP35" s="186"/>
      <c r="AQ35" s="604" t="s">
        <v>306</v>
      </c>
      <c r="AR35" s="605"/>
      <c r="AS35" s="605"/>
      <c r="AT35" s="605"/>
      <c r="AU35" s="605"/>
      <c r="AV35" s="605"/>
      <c r="AW35" s="605"/>
      <c r="AX35" s="605"/>
      <c r="AY35" s="606"/>
      <c r="AZ35" s="582">
        <v>5603103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242795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653922</v>
      </c>
      <c r="CS35" s="613"/>
      <c r="CT35" s="613"/>
      <c r="CU35" s="613"/>
      <c r="CV35" s="613"/>
      <c r="CW35" s="613"/>
      <c r="CX35" s="613"/>
      <c r="CY35" s="614"/>
      <c r="CZ35" s="627">
        <v>0.9</v>
      </c>
      <c r="DA35" s="628"/>
      <c r="DB35" s="628"/>
      <c r="DC35" s="629"/>
      <c r="DD35" s="602">
        <v>627472</v>
      </c>
      <c r="DE35" s="613"/>
      <c r="DF35" s="613"/>
      <c r="DG35" s="613"/>
      <c r="DH35" s="613"/>
      <c r="DI35" s="613"/>
      <c r="DJ35" s="613"/>
      <c r="DK35" s="614"/>
      <c r="DL35" s="602">
        <v>627472</v>
      </c>
      <c r="DM35" s="613"/>
      <c r="DN35" s="613"/>
      <c r="DO35" s="613"/>
      <c r="DP35" s="613"/>
      <c r="DQ35" s="613"/>
      <c r="DR35" s="613"/>
      <c r="DS35" s="613"/>
      <c r="DT35" s="613"/>
      <c r="DU35" s="613"/>
      <c r="DV35" s="614"/>
      <c r="DW35" s="598">
        <v>1.5</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76612996</v>
      </c>
      <c r="S36" s="666"/>
      <c r="T36" s="666"/>
      <c r="U36" s="666"/>
      <c r="V36" s="666"/>
      <c r="W36" s="666"/>
      <c r="X36" s="666"/>
      <c r="Y36" s="667"/>
      <c r="Z36" s="668">
        <v>100</v>
      </c>
      <c r="AA36" s="668"/>
      <c r="AB36" s="668"/>
      <c r="AC36" s="668"/>
      <c r="AD36" s="669">
        <v>39091332</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1693086</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4549</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8569427</v>
      </c>
      <c r="CS36" s="594"/>
      <c r="CT36" s="594"/>
      <c r="CU36" s="594"/>
      <c r="CV36" s="594"/>
      <c r="CW36" s="594"/>
      <c r="CX36" s="594"/>
      <c r="CY36" s="595"/>
      <c r="CZ36" s="627">
        <v>11.7</v>
      </c>
      <c r="DA36" s="628"/>
      <c r="DB36" s="628"/>
      <c r="DC36" s="629"/>
      <c r="DD36" s="602">
        <v>6323423</v>
      </c>
      <c r="DE36" s="594"/>
      <c r="DF36" s="594"/>
      <c r="DG36" s="594"/>
      <c r="DH36" s="594"/>
      <c r="DI36" s="594"/>
      <c r="DJ36" s="594"/>
      <c r="DK36" s="595"/>
      <c r="DL36" s="602">
        <v>5236095</v>
      </c>
      <c r="DM36" s="594"/>
      <c r="DN36" s="594"/>
      <c r="DO36" s="594"/>
      <c r="DP36" s="594"/>
      <c r="DQ36" s="594"/>
      <c r="DR36" s="594"/>
      <c r="DS36" s="594"/>
      <c r="DT36" s="594"/>
      <c r="DU36" s="594"/>
      <c r="DV36" s="595"/>
      <c r="DW36" s="598">
        <v>12.6</v>
      </c>
      <c r="DX36" s="625"/>
      <c r="DY36" s="625"/>
      <c r="DZ36" s="625"/>
      <c r="EA36" s="625"/>
      <c r="EB36" s="625"/>
      <c r="EC36" s="626"/>
    </row>
    <row r="37" spans="2:133" ht="11.25" customHeight="1">
      <c r="AQ37" s="672" t="s">
        <v>313</v>
      </c>
      <c r="AR37" s="673"/>
      <c r="AS37" s="673"/>
      <c r="AT37" s="673"/>
      <c r="AU37" s="673"/>
      <c r="AV37" s="673"/>
      <c r="AW37" s="673"/>
      <c r="AX37" s="673"/>
      <c r="AY37" s="674"/>
      <c r="AZ37" s="593">
        <v>699437</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18766</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3674328</v>
      </c>
      <c r="CS37" s="613"/>
      <c r="CT37" s="613"/>
      <c r="CU37" s="613"/>
      <c r="CV37" s="613"/>
      <c r="CW37" s="613"/>
      <c r="CX37" s="613"/>
      <c r="CY37" s="614"/>
      <c r="CZ37" s="627">
        <v>5</v>
      </c>
      <c r="DA37" s="628"/>
      <c r="DB37" s="628"/>
      <c r="DC37" s="629"/>
      <c r="DD37" s="602">
        <v>3674328</v>
      </c>
      <c r="DE37" s="613"/>
      <c r="DF37" s="613"/>
      <c r="DG37" s="613"/>
      <c r="DH37" s="613"/>
      <c r="DI37" s="613"/>
      <c r="DJ37" s="613"/>
      <c r="DK37" s="614"/>
      <c r="DL37" s="602">
        <v>3640160</v>
      </c>
      <c r="DM37" s="613"/>
      <c r="DN37" s="613"/>
      <c r="DO37" s="613"/>
      <c r="DP37" s="613"/>
      <c r="DQ37" s="613"/>
      <c r="DR37" s="613"/>
      <c r="DS37" s="613"/>
      <c r="DT37" s="613"/>
      <c r="DU37" s="613"/>
      <c r="DV37" s="614"/>
      <c r="DW37" s="598">
        <v>8.6999999999999993</v>
      </c>
      <c r="DX37" s="625"/>
      <c r="DY37" s="625"/>
      <c r="DZ37" s="625"/>
      <c r="EA37" s="625"/>
      <c r="EB37" s="625"/>
      <c r="EC37" s="626"/>
    </row>
    <row r="38" spans="2:133" ht="11.25" customHeight="1">
      <c r="AQ38" s="672" t="s">
        <v>316</v>
      </c>
      <c r="AR38" s="673"/>
      <c r="AS38" s="673"/>
      <c r="AT38" s="673"/>
      <c r="AU38" s="673"/>
      <c r="AV38" s="673"/>
      <c r="AW38" s="673"/>
      <c r="AX38" s="673"/>
      <c r="AY38" s="674"/>
      <c r="AZ38" s="593">
        <v>196137</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32006</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5213649</v>
      </c>
      <c r="CS38" s="594"/>
      <c r="CT38" s="594"/>
      <c r="CU38" s="594"/>
      <c r="CV38" s="594"/>
      <c r="CW38" s="594"/>
      <c r="CX38" s="594"/>
      <c r="CY38" s="595"/>
      <c r="CZ38" s="627">
        <v>7.1</v>
      </c>
      <c r="DA38" s="628"/>
      <c r="DB38" s="628"/>
      <c r="DC38" s="629"/>
      <c r="DD38" s="602">
        <v>4527787</v>
      </c>
      <c r="DE38" s="594"/>
      <c r="DF38" s="594"/>
      <c r="DG38" s="594"/>
      <c r="DH38" s="594"/>
      <c r="DI38" s="594"/>
      <c r="DJ38" s="594"/>
      <c r="DK38" s="595"/>
      <c r="DL38" s="602">
        <v>3946890</v>
      </c>
      <c r="DM38" s="594"/>
      <c r="DN38" s="594"/>
      <c r="DO38" s="594"/>
      <c r="DP38" s="594"/>
      <c r="DQ38" s="594"/>
      <c r="DR38" s="594"/>
      <c r="DS38" s="594"/>
      <c r="DT38" s="594"/>
      <c r="DU38" s="594"/>
      <c r="DV38" s="595"/>
      <c r="DW38" s="598">
        <v>9.5</v>
      </c>
      <c r="DX38" s="625"/>
      <c r="DY38" s="625"/>
      <c r="DZ38" s="625"/>
      <c r="EA38" s="625"/>
      <c r="EB38" s="625"/>
      <c r="EC38" s="626"/>
    </row>
    <row r="39" spans="2:133" ht="11.25" customHeight="1">
      <c r="AQ39" s="672" t="s">
        <v>319</v>
      </c>
      <c r="AR39" s="673"/>
      <c r="AS39" s="673"/>
      <c r="AT39" s="673"/>
      <c r="AU39" s="673"/>
      <c r="AV39" s="673"/>
      <c r="AW39" s="673"/>
      <c r="AX39" s="673"/>
      <c r="AY39" s="674"/>
      <c r="AZ39" s="593">
        <v>193317</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87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4983328</v>
      </c>
      <c r="CS39" s="613"/>
      <c r="CT39" s="613"/>
      <c r="CU39" s="613"/>
      <c r="CV39" s="613"/>
      <c r="CW39" s="613"/>
      <c r="CX39" s="613"/>
      <c r="CY39" s="614"/>
      <c r="CZ39" s="627">
        <v>6.8</v>
      </c>
      <c r="DA39" s="628"/>
      <c r="DB39" s="628"/>
      <c r="DC39" s="629"/>
      <c r="DD39" s="602">
        <v>4478965</v>
      </c>
      <c r="DE39" s="613"/>
      <c r="DF39" s="613"/>
      <c r="DG39" s="613"/>
      <c r="DH39" s="613"/>
      <c r="DI39" s="613"/>
      <c r="DJ39" s="613"/>
      <c r="DK39" s="614"/>
      <c r="DL39" s="602" t="s">
        <v>323</v>
      </c>
      <c r="DM39" s="613"/>
      <c r="DN39" s="613"/>
      <c r="DO39" s="613"/>
      <c r="DP39" s="613"/>
      <c r="DQ39" s="613"/>
      <c r="DR39" s="613"/>
      <c r="DS39" s="613"/>
      <c r="DT39" s="613"/>
      <c r="DU39" s="613"/>
      <c r="DV39" s="614"/>
      <c r="DW39" s="598" t="s">
        <v>323</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1145486</v>
      </c>
      <c r="BA40" s="594"/>
      <c r="BB40" s="594"/>
      <c r="BC40" s="594"/>
      <c r="BD40" s="613"/>
      <c r="BE40" s="613"/>
      <c r="BF40" s="650"/>
      <c r="BG40" s="678"/>
      <c r="BH40" s="679"/>
      <c r="BI40" s="679"/>
      <c r="BJ40" s="679"/>
      <c r="BK40" s="679"/>
      <c r="BL40" s="187"/>
      <c r="BM40" s="608" t="s">
        <v>325</v>
      </c>
      <c r="BN40" s="608"/>
      <c r="BO40" s="608"/>
      <c r="BP40" s="608"/>
      <c r="BQ40" s="608"/>
      <c r="BR40" s="608"/>
      <c r="BS40" s="608"/>
      <c r="BT40" s="608"/>
      <c r="BU40" s="609"/>
      <c r="BV40" s="593">
        <v>117</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760788</v>
      </c>
      <c r="CS40" s="594"/>
      <c r="CT40" s="594"/>
      <c r="CU40" s="594"/>
      <c r="CV40" s="594"/>
      <c r="CW40" s="594"/>
      <c r="CX40" s="594"/>
      <c r="CY40" s="595"/>
      <c r="CZ40" s="627">
        <v>1</v>
      </c>
      <c r="DA40" s="628"/>
      <c r="DB40" s="628"/>
      <c r="DC40" s="629"/>
      <c r="DD40" s="602">
        <v>58993</v>
      </c>
      <c r="DE40" s="594"/>
      <c r="DF40" s="594"/>
      <c r="DG40" s="594"/>
      <c r="DH40" s="594"/>
      <c r="DI40" s="594"/>
      <c r="DJ40" s="594"/>
      <c r="DK40" s="595"/>
      <c r="DL40" s="602">
        <v>16911</v>
      </c>
      <c r="DM40" s="594"/>
      <c r="DN40" s="594"/>
      <c r="DO40" s="594"/>
      <c r="DP40" s="594"/>
      <c r="DQ40" s="594"/>
      <c r="DR40" s="594"/>
      <c r="DS40" s="594"/>
      <c r="DT40" s="594"/>
      <c r="DU40" s="594"/>
      <c r="DV40" s="595"/>
      <c r="DW40" s="598">
        <v>0</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327</v>
      </c>
      <c r="AR41" s="616"/>
      <c r="AS41" s="616"/>
      <c r="AT41" s="616"/>
      <c r="AU41" s="616"/>
      <c r="AV41" s="616"/>
      <c r="AW41" s="616"/>
      <c r="AX41" s="616"/>
      <c r="AY41" s="617"/>
      <c r="AZ41" s="665">
        <v>1675640</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270</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3"/>
      <c r="CT41" s="613"/>
      <c r="CU41" s="613"/>
      <c r="CV41" s="613"/>
      <c r="CW41" s="613"/>
      <c r="CX41" s="613"/>
      <c r="CY41" s="614"/>
      <c r="CZ41" s="627" t="s">
        <v>330</v>
      </c>
      <c r="DA41" s="628"/>
      <c r="DB41" s="628"/>
      <c r="DC41" s="629"/>
      <c r="DD41" s="602" t="s">
        <v>330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15259518</v>
      </c>
      <c r="CS42" s="594"/>
      <c r="CT42" s="594"/>
      <c r="CU42" s="594"/>
      <c r="CV42" s="594"/>
      <c r="CW42" s="594"/>
      <c r="CX42" s="594"/>
      <c r="CY42" s="595"/>
      <c r="CZ42" s="627">
        <v>20.8</v>
      </c>
      <c r="DA42" s="676"/>
      <c r="DB42" s="676"/>
      <c r="DC42" s="677"/>
      <c r="DD42" s="602">
        <v>2519680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465480</v>
      </c>
      <c r="CS43" s="613"/>
      <c r="CT43" s="613"/>
      <c r="CU43" s="613"/>
      <c r="CV43" s="613"/>
      <c r="CW43" s="613"/>
      <c r="CX43" s="613"/>
      <c r="CY43" s="614"/>
      <c r="CZ43" s="627">
        <v>0.6</v>
      </c>
      <c r="DA43" s="628"/>
      <c r="DB43" s="628"/>
      <c r="DC43" s="629"/>
      <c r="DD43" s="602">
        <v>399364</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13357867</v>
      </c>
      <c r="CS44" s="594"/>
      <c r="CT44" s="594"/>
      <c r="CU44" s="594"/>
      <c r="CV44" s="594"/>
      <c r="CW44" s="594"/>
      <c r="CX44" s="594"/>
      <c r="CY44" s="595"/>
      <c r="CZ44" s="627">
        <v>18.2</v>
      </c>
      <c r="DA44" s="676"/>
      <c r="DB44" s="676"/>
      <c r="DC44" s="677"/>
      <c r="DD44" s="602">
        <v>2414439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5748911</v>
      </c>
      <c r="CS45" s="613"/>
      <c r="CT45" s="613"/>
      <c r="CU45" s="613"/>
      <c r="CV45" s="613"/>
      <c r="CW45" s="613"/>
      <c r="CX45" s="613"/>
      <c r="CY45" s="614"/>
      <c r="CZ45" s="627">
        <v>7.8</v>
      </c>
      <c r="DA45" s="628"/>
      <c r="DB45" s="628"/>
      <c r="DC45" s="629"/>
      <c r="DD45" s="602">
        <v>229404</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7505711</v>
      </c>
      <c r="CS46" s="594"/>
      <c r="CT46" s="594"/>
      <c r="CU46" s="594"/>
      <c r="CV46" s="594"/>
      <c r="CW46" s="594"/>
      <c r="CX46" s="594"/>
      <c r="CY46" s="595"/>
      <c r="CZ46" s="627">
        <v>10.199999999999999</v>
      </c>
      <c r="DA46" s="676"/>
      <c r="DB46" s="676"/>
      <c r="DC46" s="677"/>
      <c r="DD46" s="602">
        <v>2149921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1901651</v>
      </c>
      <c r="CS47" s="613"/>
      <c r="CT47" s="613"/>
      <c r="CU47" s="613"/>
      <c r="CV47" s="613"/>
      <c r="CW47" s="613"/>
      <c r="CX47" s="613"/>
      <c r="CY47" s="614"/>
      <c r="CZ47" s="627">
        <v>2.6</v>
      </c>
      <c r="DA47" s="628"/>
      <c r="DB47" s="628"/>
      <c r="DC47" s="629"/>
      <c r="DD47" s="602">
        <v>105241</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73425828</v>
      </c>
      <c r="CS49" s="661"/>
      <c r="CT49" s="661"/>
      <c r="CU49" s="661"/>
      <c r="CV49" s="661"/>
      <c r="CW49" s="661"/>
      <c r="CX49" s="661"/>
      <c r="CY49" s="688"/>
      <c r="CZ49" s="689">
        <v>100</v>
      </c>
      <c r="DA49" s="690"/>
      <c r="DB49" s="690"/>
      <c r="DC49" s="691"/>
      <c r="DD49" s="692">
        <v>47169799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76497</v>
      </c>
      <c r="R7" s="723"/>
      <c r="S7" s="723"/>
      <c r="T7" s="723"/>
      <c r="U7" s="723"/>
      <c r="V7" s="723">
        <v>73316</v>
      </c>
      <c r="W7" s="723"/>
      <c r="X7" s="723"/>
      <c r="Y7" s="723"/>
      <c r="Z7" s="723"/>
      <c r="AA7" s="723">
        <v>3181</v>
      </c>
      <c r="AB7" s="723"/>
      <c r="AC7" s="723"/>
      <c r="AD7" s="723"/>
      <c r="AE7" s="724"/>
      <c r="AF7" s="725">
        <v>2739</v>
      </c>
      <c r="AG7" s="726"/>
      <c r="AH7" s="726"/>
      <c r="AI7" s="726"/>
      <c r="AJ7" s="727"/>
      <c r="AK7" s="762">
        <v>16</v>
      </c>
      <c r="AL7" s="763"/>
      <c r="AM7" s="763"/>
      <c r="AN7" s="763"/>
      <c r="AO7" s="763"/>
      <c r="AP7" s="763">
        <v>85808</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-7</v>
      </c>
      <c r="CI7" s="760"/>
      <c r="CJ7" s="760"/>
      <c r="CK7" s="760"/>
      <c r="CL7" s="761"/>
      <c r="CM7" s="759">
        <v>222</v>
      </c>
      <c r="CN7" s="760"/>
      <c r="CO7" s="760"/>
      <c r="CP7" s="760"/>
      <c r="CQ7" s="761"/>
      <c r="CR7" s="759">
        <v>151</v>
      </c>
      <c r="CS7" s="760"/>
      <c r="CT7" s="760"/>
      <c r="CU7" s="760"/>
      <c r="CV7" s="761"/>
      <c r="CW7" s="759">
        <v>62</v>
      </c>
      <c r="CX7" s="760"/>
      <c r="CY7" s="760"/>
      <c r="CZ7" s="760"/>
      <c r="DA7" s="761"/>
      <c r="DB7" s="759" t="s">
        <v>550</v>
      </c>
      <c r="DC7" s="760"/>
      <c r="DD7" s="760"/>
      <c r="DE7" s="760"/>
      <c r="DF7" s="761"/>
      <c r="DG7" s="759" t="s">
        <v>550</v>
      </c>
      <c r="DH7" s="760"/>
      <c r="DI7" s="760"/>
      <c r="DJ7" s="760"/>
      <c r="DK7" s="761"/>
      <c r="DL7" s="759" t="s">
        <v>550</v>
      </c>
      <c r="DM7" s="760"/>
      <c r="DN7" s="760"/>
      <c r="DO7" s="760"/>
      <c r="DP7" s="761"/>
      <c r="DQ7" s="759" t="s">
        <v>550</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3</v>
      </c>
      <c r="R8" s="747"/>
      <c r="S8" s="747"/>
      <c r="T8" s="747"/>
      <c r="U8" s="747"/>
      <c r="V8" s="747">
        <v>3</v>
      </c>
      <c r="W8" s="747"/>
      <c r="X8" s="747"/>
      <c r="Y8" s="747"/>
      <c r="Z8" s="747"/>
      <c r="AA8" s="747">
        <v>0</v>
      </c>
      <c r="AB8" s="747"/>
      <c r="AC8" s="747"/>
      <c r="AD8" s="747"/>
      <c r="AE8" s="748"/>
      <c r="AF8" s="749" t="s">
        <v>113</v>
      </c>
      <c r="AG8" s="750"/>
      <c r="AH8" s="750"/>
      <c r="AI8" s="750"/>
      <c r="AJ8" s="751"/>
      <c r="AK8" s="752">
        <v>3</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0</v>
      </c>
      <c r="CI8" s="770"/>
      <c r="CJ8" s="770"/>
      <c r="CK8" s="770"/>
      <c r="CL8" s="771"/>
      <c r="CM8" s="769">
        <v>0</v>
      </c>
      <c r="CN8" s="770"/>
      <c r="CO8" s="770"/>
      <c r="CP8" s="770"/>
      <c r="CQ8" s="771"/>
      <c r="CR8" s="769">
        <v>291</v>
      </c>
      <c r="CS8" s="770"/>
      <c r="CT8" s="770"/>
      <c r="CU8" s="770"/>
      <c r="CV8" s="771"/>
      <c r="CW8" s="769">
        <v>0</v>
      </c>
      <c r="CX8" s="770"/>
      <c r="CY8" s="770"/>
      <c r="CZ8" s="770"/>
      <c r="DA8" s="771"/>
      <c r="DB8" s="769" t="s">
        <v>550</v>
      </c>
      <c r="DC8" s="770"/>
      <c r="DD8" s="770"/>
      <c r="DE8" s="770"/>
      <c r="DF8" s="771"/>
      <c r="DG8" s="769" t="s">
        <v>550</v>
      </c>
      <c r="DH8" s="770"/>
      <c r="DI8" s="770"/>
      <c r="DJ8" s="770"/>
      <c r="DK8" s="771"/>
      <c r="DL8" s="769" t="s">
        <v>550</v>
      </c>
      <c r="DM8" s="770"/>
      <c r="DN8" s="770"/>
      <c r="DO8" s="770"/>
      <c r="DP8" s="771"/>
      <c r="DQ8" s="769" t="s">
        <v>550</v>
      </c>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146</v>
      </c>
      <c r="R9" s="747"/>
      <c r="S9" s="747"/>
      <c r="T9" s="747"/>
      <c r="U9" s="747"/>
      <c r="V9" s="747">
        <v>146</v>
      </c>
      <c r="W9" s="747"/>
      <c r="X9" s="747"/>
      <c r="Y9" s="747"/>
      <c r="Z9" s="747"/>
      <c r="AA9" s="747">
        <v>0</v>
      </c>
      <c r="AB9" s="747"/>
      <c r="AC9" s="747"/>
      <c r="AD9" s="747"/>
      <c r="AE9" s="748"/>
      <c r="AF9" s="749" t="s">
        <v>113</v>
      </c>
      <c r="AG9" s="750"/>
      <c r="AH9" s="750"/>
      <c r="AI9" s="750"/>
      <c r="AJ9" s="751"/>
      <c r="AK9" s="752">
        <v>39</v>
      </c>
      <c r="AL9" s="753"/>
      <c r="AM9" s="753"/>
      <c r="AN9" s="753"/>
      <c r="AO9" s="753"/>
      <c r="AP9" s="753">
        <v>94</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0</v>
      </c>
      <c r="CI9" s="770"/>
      <c r="CJ9" s="770"/>
      <c r="CK9" s="770"/>
      <c r="CL9" s="771"/>
      <c r="CM9" s="769">
        <v>13</v>
      </c>
      <c r="CN9" s="770"/>
      <c r="CO9" s="770"/>
      <c r="CP9" s="770"/>
      <c r="CQ9" s="771"/>
      <c r="CR9" s="769">
        <v>10</v>
      </c>
      <c r="CS9" s="770"/>
      <c r="CT9" s="770"/>
      <c r="CU9" s="770"/>
      <c r="CV9" s="771"/>
      <c r="CW9" s="769">
        <v>0</v>
      </c>
      <c r="CX9" s="770"/>
      <c r="CY9" s="770"/>
      <c r="CZ9" s="770"/>
      <c r="DA9" s="771"/>
      <c r="DB9" s="769" t="s">
        <v>550</v>
      </c>
      <c r="DC9" s="770"/>
      <c r="DD9" s="770"/>
      <c r="DE9" s="770"/>
      <c r="DF9" s="771"/>
      <c r="DG9" s="769" t="s">
        <v>550</v>
      </c>
      <c r="DH9" s="770"/>
      <c r="DI9" s="770"/>
      <c r="DJ9" s="770"/>
      <c r="DK9" s="771"/>
      <c r="DL9" s="769" t="s">
        <v>550</v>
      </c>
      <c r="DM9" s="770"/>
      <c r="DN9" s="770"/>
      <c r="DO9" s="770"/>
      <c r="DP9" s="771"/>
      <c r="DQ9" s="769" t="s">
        <v>550</v>
      </c>
      <c r="DR9" s="770"/>
      <c r="DS9" s="770"/>
      <c r="DT9" s="770"/>
      <c r="DU9" s="771"/>
      <c r="DV9" s="772"/>
      <c r="DW9" s="773"/>
      <c r="DX9" s="773"/>
      <c r="DY9" s="773"/>
      <c r="DZ9" s="774"/>
      <c r="EA9" s="205"/>
    </row>
    <row r="10" spans="1:131" s="206" customFormat="1" ht="26.25" customHeight="1">
      <c r="A10" s="212">
        <v>4</v>
      </c>
      <c r="B10" s="743" t="s">
        <v>367</v>
      </c>
      <c r="C10" s="744"/>
      <c r="D10" s="744"/>
      <c r="E10" s="744"/>
      <c r="F10" s="744"/>
      <c r="G10" s="744"/>
      <c r="H10" s="744"/>
      <c r="I10" s="744"/>
      <c r="J10" s="744"/>
      <c r="K10" s="744"/>
      <c r="L10" s="744"/>
      <c r="M10" s="744"/>
      <c r="N10" s="744"/>
      <c r="O10" s="744"/>
      <c r="P10" s="745"/>
      <c r="Q10" s="746">
        <v>167</v>
      </c>
      <c r="R10" s="747"/>
      <c r="S10" s="747"/>
      <c r="T10" s="747"/>
      <c r="U10" s="747"/>
      <c r="V10" s="747">
        <v>167</v>
      </c>
      <c r="W10" s="747"/>
      <c r="X10" s="747"/>
      <c r="Y10" s="747"/>
      <c r="Z10" s="747"/>
      <c r="AA10" s="747">
        <v>0</v>
      </c>
      <c r="AB10" s="747"/>
      <c r="AC10" s="747"/>
      <c r="AD10" s="747"/>
      <c r="AE10" s="748"/>
      <c r="AF10" s="749" t="s">
        <v>113</v>
      </c>
      <c r="AG10" s="750"/>
      <c r="AH10" s="750"/>
      <c r="AI10" s="750"/>
      <c r="AJ10" s="751"/>
      <c r="AK10" s="752">
        <v>137</v>
      </c>
      <c r="AL10" s="753"/>
      <c r="AM10" s="753"/>
      <c r="AN10" s="753"/>
      <c r="AO10" s="753"/>
      <c r="AP10" s="753">
        <v>102</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v>0</v>
      </c>
      <c r="CI10" s="770"/>
      <c r="CJ10" s="770"/>
      <c r="CK10" s="770"/>
      <c r="CL10" s="771"/>
      <c r="CM10" s="769">
        <v>22</v>
      </c>
      <c r="CN10" s="770"/>
      <c r="CO10" s="770"/>
      <c r="CP10" s="770"/>
      <c r="CQ10" s="771"/>
      <c r="CR10" s="769">
        <v>132</v>
      </c>
      <c r="CS10" s="770"/>
      <c r="CT10" s="770"/>
      <c r="CU10" s="770"/>
      <c r="CV10" s="771"/>
      <c r="CW10" s="769">
        <v>81</v>
      </c>
      <c r="CX10" s="770"/>
      <c r="CY10" s="770"/>
      <c r="CZ10" s="770"/>
      <c r="DA10" s="771"/>
      <c r="DB10" s="769" t="s">
        <v>550</v>
      </c>
      <c r="DC10" s="770"/>
      <c r="DD10" s="770"/>
      <c r="DE10" s="770"/>
      <c r="DF10" s="771"/>
      <c r="DG10" s="769" t="s">
        <v>550</v>
      </c>
      <c r="DH10" s="770"/>
      <c r="DI10" s="770"/>
      <c r="DJ10" s="770"/>
      <c r="DK10" s="771"/>
      <c r="DL10" s="769" t="s">
        <v>550</v>
      </c>
      <c r="DM10" s="770"/>
      <c r="DN10" s="770"/>
      <c r="DO10" s="770"/>
      <c r="DP10" s="771"/>
      <c r="DQ10" s="769" t="s">
        <v>550</v>
      </c>
      <c r="DR10" s="770"/>
      <c r="DS10" s="770"/>
      <c r="DT10" s="770"/>
      <c r="DU10" s="771"/>
      <c r="DV10" s="772"/>
      <c r="DW10" s="773"/>
      <c r="DX10" s="773"/>
      <c r="DY10" s="773"/>
      <c r="DZ10" s="774"/>
      <c r="EA10" s="205"/>
    </row>
    <row r="11" spans="1:131" s="206" customFormat="1" ht="26.25" customHeight="1">
      <c r="A11" s="212">
        <v>5</v>
      </c>
      <c r="B11" s="743" t="s">
        <v>368</v>
      </c>
      <c r="C11" s="744"/>
      <c r="D11" s="744"/>
      <c r="E11" s="744"/>
      <c r="F11" s="744"/>
      <c r="G11" s="744"/>
      <c r="H11" s="744"/>
      <c r="I11" s="744"/>
      <c r="J11" s="744"/>
      <c r="K11" s="744"/>
      <c r="L11" s="744"/>
      <c r="M11" s="744"/>
      <c r="N11" s="744"/>
      <c r="O11" s="744"/>
      <c r="P11" s="745"/>
      <c r="Q11" s="746">
        <v>31</v>
      </c>
      <c r="R11" s="747"/>
      <c r="S11" s="747"/>
      <c r="T11" s="747"/>
      <c r="U11" s="747"/>
      <c r="V11" s="747">
        <v>31</v>
      </c>
      <c r="W11" s="747"/>
      <c r="X11" s="747"/>
      <c r="Y11" s="747"/>
      <c r="Z11" s="747"/>
      <c r="AA11" s="747">
        <v>0</v>
      </c>
      <c r="AB11" s="747"/>
      <c r="AC11" s="747"/>
      <c r="AD11" s="747"/>
      <c r="AE11" s="748"/>
      <c r="AF11" s="749">
        <v>0</v>
      </c>
      <c r="AG11" s="750"/>
      <c r="AH11" s="750"/>
      <c r="AI11" s="750"/>
      <c r="AJ11" s="751"/>
      <c r="AK11" s="752">
        <v>4</v>
      </c>
      <c r="AL11" s="753"/>
      <c r="AM11" s="753"/>
      <c r="AN11" s="753"/>
      <c r="AO11" s="753"/>
      <c r="AP11" s="753">
        <v>0</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548</v>
      </c>
      <c r="BT11" s="757"/>
      <c r="BU11" s="757"/>
      <c r="BV11" s="757"/>
      <c r="BW11" s="757"/>
      <c r="BX11" s="757"/>
      <c r="BY11" s="757"/>
      <c r="BZ11" s="757"/>
      <c r="CA11" s="757"/>
      <c r="CB11" s="757"/>
      <c r="CC11" s="757"/>
      <c r="CD11" s="757"/>
      <c r="CE11" s="757"/>
      <c r="CF11" s="757"/>
      <c r="CG11" s="758"/>
      <c r="CH11" s="769">
        <v>-1</v>
      </c>
      <c r="CI11" s="770"/>
      <c r="CJ11" s="770"/>
      <c r="CK11" s="770"/>
      <c r="CL11" s="771"/>
      <c r="CM11" s="769">
        <v>38</v>
      </c>
      <c r="CN11" s="770"/>
      <c r="CO11" s="770"/>
      <c r="CP11" s="770"/>
      <c r="CQ11" s="771"/>
      <c r="CR11" s="769">
        <v>54</v>
      </c>
      <c r="CS11" s="770"/>
      <c r="CT11" s="770"/>
      <c r="CU11" s="770"/>
      <c r="CV11" s="771"/>
      <c r="CW11" s="769">
        <v>79</v>
      </c>
      <c r="CX11" s="770"/>
      <c r="CY11" s="770"/>
      <c r="CZ11" s="770"/>
      <c r="DA11" s="771"/>
      <c r="DB11" s="769" t="s">
        <v>550</v>
      </c>
      <c r="DC11" s="770"/>
      <c r="DD11" s="770"/>
      <c r="DE11" s="770"/>
      <c r="DF11" s="771"/>
      <c r="DG11" s="769" t="s">
        <v>550</v>
      </c>
      <c r="DH11" s="770"/>
      <c r="DI11" s="770"/>
      <c r="DJ11" s="770"/>
      <c r="DK11" s="771"/>
      <c r="DL11" s="769" t="s">
        <v>550</v>
      </c>
      <c r="DM11" s="770"/>
      <c r="DN11" s="770"/>
      <c r="DO11" s="770"/>
      <c r="DP11" s="771"/>
      <c r="DQ11" s="769" t="s">
        <v>550</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76844</v>
      </c>
      <c r="R23" s="782"/>
      <c r="S23" s="782"/>
      <c r="T23" s="782"/>
      <c r="U23" s="782"/>
      <c r="V23" s="782">
        <v>73663</v>
      </c>
      <c r="W23" s="782"/>
      <c r="X23" s="782"/>
      <c r="Y23" s="782"/>
      <c r="Z23" s="782"/>
      <c r="AA23" s="782">
        <v>3181</v>
      </c>
      <c r="AB23" s="782"/>
      <c r="AC23" s="782"/>
      <c r="AD23" s="782"/>
      <c r="AE23" s="783"/>
      <c r="AF23" s="784">
        <v>2740</v>
      </c>
      <c r="AG23" s="782"/>
      <c r="AH23" s="782"/>
      <c r="AI23" s="782"/>
      <c r="AJ23" s="785"/>
      <c r="AK23" s="786"/>
      <c r="AL23" s="787"/>
      <c r="AM23" s="787"/>
      <c r="AN23" s="787"/>
      <c r="AO23" s="787"/>
      <c r="AP23" s="782">
        <v>86004</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13401</v>
      </c>
      <c r="R28" s="811"/>
      <c r="S28" s="811"/>
      <c r="T28" s="811"/>
      <c r="U28" s="811"/>
      <c r="V28" s="811">
        <v>13327</v>
      </c>
      <c r="W28" s="811"/>
      <c r="X28" s="811"/>
      <c r="Y28" s="811"/>
      <c r="Z28" s="811"/>
      <c r="AA28" s="811">
        <v>74</v>
      </c>
      <c r="AB28" s="811"/>
      <c r="AC28" s="811"/>
      <c r="AD28" s="811"/>
      <c r="AE28" s="812"/>
      <c r="AF28" s="813">
        <v>74</v>
      </c>
      <c r="AG28" s="811"/>
      <c r="AH28" s="811"/>
      <c r="AI28" s="811"/>
      <c r="AJ28" s="814"/>
      <c r="AK28" s="815">
        <v>808</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474</v>
      </c>
      <c r="R29" s="747"/>
      <c r="S29" s="747"/>
      <c r="T29" s="747"/>
      <c r="U29" s="747"/>
      <c r="V29" s="747">
        <v>473</v>
      </c>
      <c r="W29" s="747"/>
      <c r="X29" s="747"/>
      <c r="Y29" s="747"/>
      <c r="Z29" s="747"/>
      <c r="AA29" s="747">
        <v>1</v>
      </c>
      <c r="AB29" s="747"/>
      <c r="AC29" s="747"/>
      <c r="AD29" s="747"/>
      <c r="AE29" s="748"/>
      <c r="AF29" s="749">
        <v>1</v>
      </c>
      <c r="AG29" s="750"/>
      <c r="AH29" s="750"/>
      <c r="AI29" s="750"/>
      <c r="AJ29" s="751"/>
      <c r="AK29" s="818">
        <v>169</v>
      </c>
      <c r="AL29" s="819"/>
      <c r="AM29" s="819"/>
      <c r="AN29" s="819"/>
      <c r="AO29" s="819"/>
      <c r="AP29" s="819">
        <v>560</v>
      </c>
      <c r="AQ29" s="819"/>
      <c r="AR29" s="819"/>
      <c r="AS29" s="819"/>
      <c r="AT29" s="819"/>
      <c r="AU29" s="819">
        <v>180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1212</v>
      </c>
      <c r="R30" s="747"/>
      <c r="S30" s="747"/>
      <c r="T30" s="747"/>
      <c r="U30" s="747"/>
      <c r="V30" s="747">
        <v>1211</v>
      </c>
      <c r="W30" s="747"/>
      <c r="X30" s="747"/>
      <c r="Y30" s="747"/>
      <c r="Z30" s="747"/>
      <c r="AA30" s="747">
        <v>1</v>
      </c>
      <c r="AB30" s="747"/>
      <c r="AC30" s="747"/>
      <c r="AD30" s="747"/>
      <c r="AE30" s="748"/>
      <c r="AF30" s="749">
        <v>1</v>
      </c>
      <c r="AG30" s="750"/>
      <c r="AH30" s="750"/>
      <c r="AI30" s="750"/>
      <c r="AJ30" s="751"/>
      <c r="AK30" s="818">
        <v>382</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39</v>
      </c>
      <c r="R31" s="747"/>
      <c r="S31" s="747"/>
      <c r="T31" s="747"/>
      <c r="U31" s="747"/>
      <c r="V31" s="747">
        <v>39</v>
      </c>
      <c r="W31" s="747"/>
      <c r="X31" s="747"/>
      <c r="Y31" s="747"/>
      <c r="Z31" s="747"/>
      <c r="AA31" s="747">
        <v>0</v>
      </c>
      <c r="AB31" s="747"/>
      <c r="AC31" s="747"/>
      <c r="AD31" s="747"/>
      <c r="AE31" s="748"/>
      <c r="AF31" s="749" t="s">
        <v>113</v>
      </c>
      <c r="AG31" s="750"/>
      <c r="AH31" s="750"/>
      <c r="AI31" s="750"/>
      <c r="AJ31" s="751"/>
      <c r="AK31" s="818">
        <v>23</v>
      </c>
      <c r="AL31" s="819"/>
      <c r="AM31" s="819"/>
      <c r="AN31" s="819"/>
      <c r="AO31" s="819"/>
      <c r="AP31" s="819">
        <v>127</v>
      </c>
      <c r="AQ31" s="819"/>
      <c r="AR31" s="819"/>
      <c r="AS31" s="819"/>
      <c r="AT31" s="819"/>
      <c r="AU31" s="819">
        <v>61</v>
      </c>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2348</v>
      </c>
      <c r="R32" s="747"/>
      <c r="S32" s="747"/>
      <c r="T32" s="747"/>
      <c r="U32" s="747"/>
      <c r="V32" s="747">
        <v>2093</v>
      </c>
      <c r="W32" s="747"/>
      <c r="X32" s="747"/>
      <c r="Y32" s="747"/>
      <c r="Z32" s="747"/>
      <c r="AA32" s="747">
        <v>255</v>
      </c>
      <c r="AB32" s="747"/>
      <c r="AC32" s="747"/>
      <c r="AD32" s="747"/>
      <c r="AE32" s="748"/>
      <c r="AF32" s="749">
        <v>2023</v>
      </c>
      <c r="AG32" s="750"/>
      <c r="AH32" s="750"/>
      <c r="AI32" s="750"/>
      <c r="AJ32" s="751"/>
      <c r="AK32" s="818">
        <v>351</v>
      </c>
      <c r="AL32" s="819"/>
      <c r="AM32" s="819"/>
      <c r="AN32" s="819"/>
      <c r="AO32" s="819"/>
      <c r="AP32" s="819">
        <v>0</v>
      </c>
      <c r="AQ32" s="819"/>
      <c r="AR32" s="819"/>
      <c r="AS32" s="819"/>
      <c r="AT32" s="819"/>
      <c r="AU32" s="819">
        <v>1451</v>
      </c>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38</v>
      </c>
      <c r="R33" s="747"/>
      <c r="S33" s="747"/>
      <c r="T33" s="747"/>
      <c r="U33" s="747"/>
      <c r="V33" s="747">
        <v>25</v>
      </c>
      <c r="W33" s="747"/>
      <c r="X33" s="747"/>
      <c r="Y33" s="747"/>
      <c r="Z33" s="747"/>
      <c r="AA33" s="747">
        <v>13</v>
      </c>
      <c r="AB33" s="747"/>
      <c r="AC33" s="747"/>
      <c r="AD33" s="747"/>
      <c r="AE33" s="748"/>
      <c r="AF33" s="749">
        <v>92</v>
      </c>
      <c r="AG33" s="750"/>
      <c r="AH33" s="750"/>
      <c r="AI33" s="750"/>
      <c r="AJ33" s="751"/>
      <c r="AK33" s="818">
        <v>3</v>
      </c>
      <c r="AL33" s="819"/>
      <c r="AM33" s="819"/>
      <c r="AN33" s="819"/>
      <c r="AO33" s="819"/>
      <c r="AP33" s="819">
        <v>0</v>
      </c>
      <c r="AQ33" s="819"/>
      <c r="AR33" s="819"/>
      <c r="AS33" s="819"/>
      <c r="AT33" s="819"/>
      <c r="AU33" s="819">
        <v>0</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1133</v>
      </c>
      <c r="R34" s="747"/>
      <c r="S34" s="747"/>
      <c r="T34" s="747"/>
      <c r="U34" s="747"/>
      <c r="V34" s="747">
        <v>1177</v>
      </c>
      <c r="W34" s="747"/>
      <c r="X34" s="747"/>
      <c r="Y34" s="747"/>
      <c r="Z34" s="747"/>
      <c r="AA34" s="747">
        <v>-44</v>
      </c>
      <c r="AB34" s="747"/>
      <c r="AC34" s="747"/>
      <c r="AD34" s="747"/>
      <c r="AE34" s="748"/>
      <c r="AF34" s="749">
        <v>1164</v>
      </c>
      <c r="AG34" s="750"/>
      <c r="AH34" s="750"/>
      <c r="AI34" s="750"/>
      <c r="AJ34" s="751"/>
      <c r="AK34" s="818">
        <v>157</v>
      </c>
      <c r="AL34" s="819"/>
      <c r="AM34" s="819"/>
      <c r="AN34" s="819"/>
      <c r="AO34" s="819"/>
      <c r="AP34" s="819">
        <v>0</v>
      </c>
      <c r="AQ34" s="819"/>
      <c r="AR34" s="819"/>
      <c r="AS34" s="819"/>
      <c r="AT34" s="819"/>
      <c r="AU34" s="819">
        <v>556</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2247</v>
      </c>
      <c r="R35" s="747"/>
      <c r="S35" s="747"/>
      <c r="T35" s="747"/>
      <c r="U35" s="747"/>
      <c r="V35" s="747">
        <v>2247</v>
      </c>
      <c r="W35" s="747"/>
      <c r="X35" s="747"/>
      <c r="Y35" s="747"/>
      <c r="Z35" s="747"/>
      <c r="AA35" s="747">
        <v>0</v>
      </c>
      <c r="AB35" s="747"/>
      <c r="AC35" s="747"/>
      <c r="AD35" s="747"/>
      <c r="AE35" s="748"/>
      <c r="AF35" s="749">
        <v>0</v>
      </c>
      <c r="AG35" s="750"/>
      <c r="AH35" s="750"/>
      <c r="AI35" s="750"/>
      <c r="AJ35" s="751"/>
      <c r="AK35" s="818">
        <v>699</v>
      </c>
      <c r="AL35" s="819"/>
      <c r="AM35" s="819"/>
      <c r="AN35" s="819"/>
      <c r="AO35" s="819"/>
      <c r="AP35" s="819">
        <v>14565</v>
      </c>
      <c r="AQ35" s="819"/>
      <c r="AR35" s="819"/>
      <c r="AS35" s="819"/>
      <c r="AT35" s="819"/>
      <c r="AU35" s="819">
        <v>11987</v>
      </c>
      <c r="AV35" s="819"/>
      <c r="AW35" s="819"/>
      <c r="AX35" s="819"/>
      <c r="AY35" s="819"/>
      <c r="AZ35" s="820"/>
      <c r="BA35" s="820"/>
      <c r="BB35" s="820"/>
      <c r="BC35" s="820"/>
      <c r="BD35" s="820"/>
      <c r="BE35" s="816" t="s">
        <v>391</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t="s">
        <v>392</v>
      </c>
      <c r="C36" s="744"/>
      <c r="D36" s="744"/>
      <c r="E36" s="744"/>
      <c r="F36" s="744"/>
      <c r="G36" s="744"/>
      <c r="H36" s="744"/>
      <c r="I36" s="744"/>
      <c r="J36" s="744"/>
      <c r="K36" s="744"/>
      <c r="L36" s="744"/>
      <c r="M36" s="744"/>
      <c r="N36" s="744"/>
      <c r="O36" s="744"/>
      <c r="P36" s="745"/>
      <c r="Q36" s="746">
        <v>3492</v>
      </c>
      <c r="R36" s="747"/>
      <c r="S36" s="747"/>
      <c r="T36" s="747"/>
      <c r="U36" s="747"/>
      <c r="V36" s="747">
        <v>3468</v>
      </c>
      <c r="W36" s="747"/>
      <c r="X36" s="747"/>
      <c r="Y36" s="747"/>
      <c r="Z36" s="747"/>
      <c r="AA36" s="747">
        <v>24</v>
      </c>
      <c r="AB36" s="747"/>
      <c r="AC36" s="747"/>
      <c r="AD36" s="747"/>
      <c r="AE36" s="748"/>
      <c r="AF36" s="749">
        <v>0</v>
      </c>
      <c r="AG36" s="750"/>
      <c r="AH36" s="750"/>
      <c r="AI36" s="750"/>
      <c r="AJ36" s="751"/>
      <c r="AK36" s="818">
        <v>1329</v>
      </c>
      <c r="AL36" s="819"/>
      <c r="AM36" s="819"/>
      <c r="AN36" s="819"/>
      <c r="AO36" s="819"/>
      <c r="AP36" s="819">
        <v>19722</v>
      </c>
      <c r="AQ36" s="819"/>
      <c r="AR36" s="819"/>
      <c r="AS36" s="819"/>
      <c r="AT36" s="819"/>
      <c r="AU36" s="819">
        <v>16783</v>
      </c>
      <c r="AV36" s="819"/>
      <c r="AW36" s="819"/>
      <c r="AX36" s="819"/>
      <c r="AY36" s="819"/>
      <c r="AZ36" s="820"/>
      <c r="BA36" s="820"/>
      <c r="BB36" s="820"/>
      <c r="BC36" s="820"/>
      <c r="BD36" s="820"/>
      <c r="BE36" s="816" t="s">
        <v>391</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t="s">
        <v>393</v>
      </c>
      <c r="C37" s="744"/>
      <c r="D37" s="744"/>
      <c r="E37" s="744"/>
      <c r="F37" s="744"/>
      <c r="G37" s="744"/>
      <c r="H37" s="744"/>
      <c r="I37" s="744"/>
      <c r="J37" s="744"/>
      <c r="K37" s="744"/>
      <c r="L37" s="744"/>
      <c r="M37" s="744"/>
      <c r="N37" s="744"/>
      <c r="O37" s="744"/>
      <c r="P37" s="745"/>
      <c r="Q37" s="746">
        <v>400</v>
      </c>
      <c r="R37" s="747"/>
      <c r="S37" s="747"/>
      <c r="T37" s="747"/>
      <c r="U37" s="747"/>
      <c r="V37" s="747">
        <v>400</v>
      </c>
      <c r="W37" s="747"/>
      <c r="X37" s="747"/>
      <c r="Y37" s="747"/>
      <c r="Z37" s="747"/>
      <c r="AA37" s="747">
        <v>0</v>
      </c>
      <c r="AB37" s="747"/>
      <c r="AC37" s="747"/>
      <c r="AD37" s="747"/>
      <c r="AE37" s="748"/>
      <c r="AF37" s="749">
        <v>0</v>
      </c>
      <c r="AG37" s="750"/>
      <c r="AH37" s="750"/>
      <c r="AI37" s="750"/>
      <c r="AJ37" s="751"/>
      <c r="AK37" s="818">
        <v>326</v>
      </c>
      <c r="AL37" s="819"/>
      <c r="AM37" s="819"/>
      <c r="AN37" s="819"/>
      <c r="AO37" s="819"/>
      <c r="AP37" s="819">
        <v>3051</v>
      </c>
      <c r="AQ37" s="819"/>
      <c r="AR37" s="819"/>
      <c r="AS37" s="819"/>
      <c r="AT37" s="819"/>
      <c r="AU37" s="819">
        <v>2557</v>
      </c>
      <c r="AV37" s="819"/>
      <c r="AW37" s="819"/>
      <c r="AX37" s="819"/>
      <c r="AY37" s="819"/>
      <c r="AZ37" s="820"/>
      <c r="BA37" s="820"/>
      <c r="BB37" s="820"/>
      <c r="BC37" s="820"/>
      <c r="BD37" s="820"/>
      <c r="BE37" s="816" t="s">
        <v>391</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t="s">
        <v>394</v>
      </c>
      <c r="C38" s="744"/>
      <c r="D38" s="744"/>
      <c r="E38" s="744"/>
      <c r="F38" s="744"/>
      <c r="G38" s="744"/>
      <c r="H38" s="744"/>
      <c r="I38" s="744"/>
      <c r="J38" s="744"/>
      <c r="K38" s="744"/>
      <c r="L38" s="744"/>
      <c r="M38" s="744"/>
      <c r="N38" s="744"/>
      <c r="O38" s="744"/>
      <c r="P38" s="745"/>
      <c r="Q38" s="746">
        <v>174</v>
      </c>
      <c r="R38" s="747"/>
      <c r="S38" s="747"/>
      <c r="T38" s="747"/>
      <c r="U38" s="747"/>
      <c r="V38" s="747">
        <v>173</v>
      </c>
      <c r="W38" s="747"/>
      <c r="X38" s="747"/>
      <c r="Y38" s="747"/>
      <c r="Z38" s="747"/>
      <c r="AA38" s="747">
        <v>1</v>
      </c>
      <c r="AB38" s="747"/>
      <c r="AC38" s="747"/>
      <c r="AD38" s="747"/>
      <c r="AE38" s="748"/>
      <c r="AF38" s="749">
        <v>0</v>
      </c>
      <c r="AG38" s="750"/>
      <c r="AH38" s="750"/>
      <c r="AI38" s="750"/>
      <c r="AJ38" s="751"/>
      <c r="AK38" s="818">
        <v>37</v>
      </c>
      <c r="AL38" s="819"/>
      <c r="AM38" s="819"/>
      <c r="AN38" s="819"/>
      <c r="AO38" s="819"/>
      <c r="AP38" s="819">
        <v>721</v>
      </c>
      <c r="AQ38" s="819"/>
      <c r="AR38" s="819"/>
      <c r="AS38" s="819"/>
      <c r="AT38" s="819"/>
      <c r="AU38" s="819">
        <v>451</v>
      </c>
      <c r="AV38" s="819"/>
      <c r="AW38" s="819"/>
      <c r="AX38" s="819"/>
      <c r="AY38" s="819"/>
      <c r="AZ38" s="820"/>
      <c r="BA38" s="820"/>
      <c r="BB38" s="820"/>
      <c r="BC38" s="820"/>
      <c r="BD38" s="820"/>
      <c r="BE38" s="816" t="s">
        <v>391</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t="s">
        <v>395</v>
      </c>
      <c r="C39" s="744"/>
      <c r="D39" s="744"/>
      <c r="E39" s="744"/>
      <c r="F39" s="744"/>
      <c r="G39" s="744"/>
      <c r="H39" s="744"/>
      <c r="I39" s="744"/>
      <c r="J39" s="744"/>
      <c r="K39" s="744"/>
      <c r="L39" s="744"/>
      <c r="M39" s="744"/>
      <c r="N39" s="744"/>
      <c r="O39" s="744"/>
      <c r="P39" s="745"/>
      <c r="Q39" s="746">
        <v>22</v>
      </c>
      <c r="R39" s="747"/>
      <c r="S39" s="747"/>
      <c r="T39" s="747"/>
      <c r="U39" s="747"/>
      <c r="V39" s="747">
        <v>22</v>
      </c>
      <c r="W39" s="747"/>
      <c r="X39" s="747"/>
      <c r="Y39" s="747"/>
      <c r="Z39" s="747"/>
      <c r="AA39" s="747">
        <v>0</v>
      </c>
      <c r="AB39" s="747"/>
      <c r="AC39" s="747"/>
      <c r="AD39" s="747"/>
      <c r="AE39" s="748"/>
      <c r="AF39" s="749">
        <v>52</v>
      </c>
      <c r="AG39" s="750"/>
      <c r="AH39" s="750"/>
      <c r="AI39" s="750"/>
      <c r="AJ39" s="751"/>
      <c r="AK39" s="818">
        <v>5</v>
      </c>
      <c r="AL39" s="819"/>
      <c r="AM39" s="819"/>
      <c r="AN39" s="819"/>
      <c r="AO39" s="819"/>
      <c r="AP39" s="819">
        <v>3</v>
      </c>
      <c r="AQ39" s="819"/>
      <c r="AR39" s="819"/>
      <c r="AS39" s="819"/>
      <c r="AT39" s="819"/>
      <c r="AU39" s="819">
        <v>0</v>
      </c>
      <c r="AV39" s="819"/>
      <c r="AW39" s="819"/>
      <c r="AX39" s="819"/>
      <c r="AY39" s="819"/>
      <c r="AZ39" s="820"/>
      <c r="BA39" s="820"/>
      <c r="BB39" s="820"/>
      <c r="BC39" s="820"/>
      <c r="BD39" s="820"/>
      <c r="BE39" s="816" t="s">
        <v>391</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397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3408</v>
      </c>
      <c r="AG63" s="830"/>
      <c r="AH63" s="830"/>
      <c r="AI63" s="830"/>
      <c r="AJ63" s="831"/>
      <c r="AK63" s="832"/>
      <c r="AL63" s="827"/>
      <c r="AM63" s="827"/>
      <c r="AN63" s="827"/>
      <c r="AO63" s="827"/>
      <c r="AP63" s="830">
        <v>38746</v>
      </c>
      <c r="AQ63" s="830"/>
      <c r="AR63" s="830"/>
      <c r="AS63" s="830"/>
      <c r="AT63" s="830"/>
      <c r="AU63" s="830">
        <v>34026</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399</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400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544</v>
      </c>
      <c r="C68" s="858"/>
      <c r="D68" s="858"/>
      <c r="E68" s="858"/>
      <c r="F68" s="858"/>
      <c r="G68" s="858"/>
      <c r="H68" s="858"/>
      <c r="I68" s="858"/>
      <c r="J68" s="858"/>
      <c r="K68" s="858"/>
      <c r="L68" s="858"/>
      <c r="M68" s="858"/>
      <c r="N68" s="858"/>
      <c r="O68" s="858"/>
      <c r="P68" s="859"/>
      <c r="Q68" s="860">
        <v>2327</v>
      </c>
      <c r="R68" s="854"/>
      <c r="S68" s="854"/>
      <c r="T68" s="854"/>
      <c r="U68" s="854"/>
      <c r="V68" s="854">
        <v>2278</v>
      </c>
      <c r="W68" s="854"/>
      <c r="X68" s="854"/>
      <c r="Y68" s="854"/>
      <c r="Z68" s="854"/>
      <c r="AA68" s="854">
        <v>49</v>
      </c>
      <c r="AB68" s="854"/>
      <c r="AC68" s="854"/>
      <c r="AD68" s="854"/>
      <c r="AE68" s="854"/>
      <c r="AF68" s="854">
        <v>406</v>
      </c>
      <c r="AG68" s="854"/>
      <c r="AH68" s="854"/>
      <c r="AI68" s="854"/>
      <c r="AJ68" s="854"/>
      <c r="AK68" s="854">
        <v>91</v>
      </c>
      <c r="AL68" s="854"/>
      <c r="AM68" s="854"/>
      <c r="AN68" s="854"/>
      <c r="AO68" s="854"/>
      <c r="AP68" s="854">
        <v>656</v>
      </c>
      <c r="AQ68" s="854"/>
      <c r="AR68" s="854"/>
      <c r="AS68" s="854"/>
      <c r="AT68" s="854"/>
      <c r="AU68" s="854">
        <v>560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c r="C69" s="862"/>
      <c r="D69" s="862"/>
      <c r="E69" s="862"/>
      <c r="F69" s="862"/>
      <c r="G69" s="862"/>
      <c r="H69" s="862"/>
      <c r="I69" s="862"/>
      <c r="J69" s="862"/>
      <c r="K69" s="862"/>
      <c r="L69" s="862"/>
      <c r="M69" s="862"/>
      <c r="N69" s="862"/>
      <c r="O69" s="862"/>
      <c r="P69" s="863"/>
      <c r="Q69" s="864"/>
      <c r="R69" s="819"/>
      <c r="S69" s="819"/>
      <c r="T69" s="819"/>
      <c r="U69" s="819"/>
      <c r="V69" s="819"/>
      <c r="W69" s="819"/>
      <c r="X69" s="819"/>
      <c r="Y69" s="819"/>
      <c r="Z69" s="819"/>
      <c r="AA69" s="819"/>
      <c r="AB69" s="819"/>
      <c r="AC69" s="819"/>
      <c r="AD69" s="819"/>
      <c r="AE69" s="819"/>
      <c r="AF69" s="819"/>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c r="C70" s="862"/>
      <c r="D70" s="862"/>
      <c r="E70" s="862"/>
      <c r="F70" s="862"/>
      <c r="G70" s="862"/>
      <c r="H70" s="862"/>
      <c r="I70" s="862"/>
      <c r="J70" s="862"/>
      <c r="K70" s="862"/>
      <c r="L70" s="862"/>
      <c r="M70" s="862"/>
      <c r="N70" s="862"/>
      <c r="O70" s="862"/>
      <c r="P70" s="863"/>
      <c r="Q70" s="864"/>
      <c r="R70" s="819"/>
      <c r="S70" s="819"/>
      <c r="T70" s="819"/>
      <c r="U70" s="819"/>
      <c r="V70" s="819"/>
      <c r="W70" s="819"/>
      <c r="X70" s="819"/>
      <c r="Y70" s="819"/>
      <c r="Z70" s="819"/>
      <c r="AA70" s="819"/>
      <c r="AB70" s="819"/>
      <c r="AC70" s="819"/>
      <c r="AD70" s="819"/>
      <c r="AE70" s="819"/>
      <c r="AF70" s="819"/>
      <c r="AG70" s="819"/>
      <c r="AH70" s="819"/>
      <c r="AI70" s="819"/>
      <c r="AJ70" s="819"/>
      <c r="AK70" s="819"/>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c r="C71" s="862"/>
      <c r="D71" s="862"/>
      <c r="E71" s="862"/>
      <c r="F71" s="862"/>
      <c r="G71" s="862"/>
      <c r="H71" s="862"/>
      <c r="I71" s="862"/>
      <c r="J71" s="862"/>
      <c r="K71" s="862"/>
      <c r="L71" s="862"/>
      <c r="M71" s="862"/>
      <c r="N71" s="862"/>
      <c r="O71" s="862"/>
      <c r="P71" s="863"/>
      <c r="Q71" s="864"/>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c r="C72" s="862"/>
      <c r="D72" s="862"/>
      <c r="E72" s="862"/>
      <c r="F72" s="862"/>
      <c r="G72" s="862"/>
      <c r="H72" s="862"/>
      <c r="I72" s="862"/>
      <c r="J72" s="862"/>
      <c r="K72" s="862"/>
      <c r="L72" s="862"/>
      <c r="M72" s="862"/>
      <c r="N72" s="862"/>
      <c r="O72" s="862"/>
      <c r="P72" s="863"/>
      <c r="Q72" s="864"/>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401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406</v>
      </c>
      <c r="AG88" s="830"/>
      <c r="AH88" s="830"/>
      <c r="AI88" s="830"/>
      <c r="AJ88" s="830"/>
      <c r="AK88" s="827"/>
      <c r="AL88" s="827"/>
      <c r="AM88" s="827"/>
      <c r="AN88" s="827"/>
      <c r="AO88" s="827"/>
      <c r="AP88" s="830">
        <v>656</v>
      </c>
      <c r="AQ88" s="830"/>
      <c r="AR88" s="830"/>
      <c r="AS88" s="830"/>
      <c r="AT88" s="830"/>
      <c r="AU88" s="830">
        <v>560</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402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638</v>
      </c>
      <c r="CS102" s="838"/>
      <c r="CT102" s="838"/>
      <c r="CU102" s="838"/>
      <c r="CV102" s="881"/>
      <c r="CW102" s="880">
        <v>222</v>
      </c>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410</v>
      </c>
      <c r="AB109" s="883"/>
      <c r="AC109" s="883"/>
      <c r="AD109" s="883"/>
      <c r="AE109" s="884"/>
      <c r="AF109" s="882" t="s">
        <v>285</v>
      </c>
      <c r="AG109" s="883"/>
      <c r="AH109" s="883"/>
      <c r="AI109" s="883"/>
      <c r="AJ109" s="884"/>
      <c r="AK109" s="882" t="s">
        <v>284</v>
      </c>
      <c r="AL109" s="883"/>
      <c r="AM109" s="883"/>
      <c r="AN109" s="883"/>
      <c r="AO109" s="884"/>
      <c r="AP109" s="882" t="s">
        <v>411</v>
      </c>
      <c r="AQ109" s="883"/>
      <c r="AR109" s="883"/>
      <c r="AS109" s="883"/>
      <c r="AT109" s="885"/>
      <c r="AU109" s="904" t="s">
        <v>409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410</v>
      </c>
      <c r="BR109" s="883"/>
      <c r="BS109" s="883"/>
      <c r="BT109" s="883"/>
      <c r="BU109" s="884"/>
      <c r="BV109" s="882" t="s">
        <v>285</v>
      </c>
      <c r="BW109" s="883"/>
      <c r="BX109" s="883"/>
      <c r="BY109" s="883"/>
      <c r="BZ109" s="884"/>
      <c r="CA109" s="882" t="s">
        <v>284</v>
      </c>
      <c r="CB109" s="883"/>
      <c r="CC109" s="883"/>
      <c r="CD109" s="883"/>
      <c r="CE109" s="884"/>
      <c r="CF109" s="905" t="s">
        <v>411</v>
      </c>
      <c r="CG109" s="905"/>
      <c r="CH109" s="905"/>
      <c r="CI109" s="905"/>
      <c r="CJ109" s="905"/>
      <c r="CK109" s="882" t="s">
        <v>412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410</v>
      </c>
      <c r="DH109" s="883"/>
      <c r="DI109" s="883"/>
      <c r="DJ109" s="883"/>
      <c r="DK109" s="884"/>
      <c r="DL109" s="882" t="s">
        <v>285</v>
      </c>
      <c r="DM109" s="883"/>
      <c r="DN109" s="883"/>
      <c r="DO109" s="883"/>
      <c r="DP109" s="884"/>
      <c r="DQ109" s="882" t="s">
        <v>284</v>
      </c>
      <c r="DR109" s="883"/>
      <c r="DS109" s="883"/>
      <c r="DT109" s="883"/>
      <c r="DU109" s="884"/>
      <c r="DV109" s="882" t="s">
        <v>411</v>
      </c>
      <c r="DW109" s="883"/>
      <c r="DX109" s="883"/>
      <c r="DY109" s="883"/>
      <c r="DZ109" s="885"/>
    </row>
    <row r="110" spans="1:131" s="197" customFormat="1" ht="26.25" customHeight="1">
      <c r="A110" s="886" t="s">
        <v>413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8884025</v>
      </c>
      <c r="AB110" s="890"/>
      <c r="AC110" s="890"/>
      <c r="AD110" s="890"/>
      <c r="AE110" s="891"/>
      <c r="AF110" s="892">
        <v>9176013</v>
      </c>
      <c r="AG110" s="890"/>
      <c r="AH110" s="890"/>
      <c r="AI110" s="890"/>
      <c r="AJ110" s="891"/>
      <c r="AK110" s="892">
        <v>8889985</v>
      </c>
      <c r="AL110" s="890"/>
      <c r="AM110" s="890"/>
      <c r="AN110" s="890"/>
      <c r="AO110" s="891"/>
      <c r="AP110" s="893">
        <v>26.4</v>
      </c>
      <c r="AQ110" s="894"/>
      <c r="AR110" s="894"/>
      <c r="AS110" s="894"/>
      <c r="AT110" s="895"/>
      <c r="AU110" s="896" t="s">
        <v>61</v>
      </c>
      <c r="AV110" s="897"/>
      <c r="AW110" s="897"/>
      <c r="AX110" s="897"/>
      <c r="AY110" s="898"/>
      <c r="AZ110" s="940" t="s">
        <v>414</v>
      </c>
      <c r="BA110" s="887"/>
      <c r="BB110" s="887"/>
      <c r="BC110" s="887"/>
      <c r="BD110" s="887"/>
      <c r="BE110" s="887"/>
      <c r="BF110" s="887"/>
      <c r="BG110" s="887"/>
      <c r="BH110" s="887"/>
      <c r="BI110" s="887"/>
      <c r="BJ110" s="887"/>
      <c r="BK110" s="887"/>
      <c r="BL110" s="887"/>
      <c r="BM110" s="887"/>
      <c r="BN110" s="887"/>
      <c r="BO110" s="887"/>
      <c r="BP110" s="888"/>
      <c r="BQ110" s="926">
        <v>80563039</v>
      </c>
      <c r="BR110" s="927"/>
      <c r="BS110" s="927"/>
      <c r="BT110" s="927"/>
      <c r="BU110" s="927"/>
      <c r="BV110" s="927">
        <v>83656879</v>
      </c>
      <c r="BW110" s="927"/>
      <c r="BX110" s="927"/>
      <c r="BY110" s="927"/>
      <c r="BZ110" s="927"/>
      <c r="CA110" s="927">
        <v>86003756</v>
      </c>
      <c r="CB110" s="927"/>
      <c r="CC110" s="927"/>
      <c r="CD110" s="927"/>
      <c r="CE110" s="927"/>
      <c r="CF110" s="941">
        <v>255.7</v>
      </c>
      <c r="CG110" s="942"/>
      <c r="CH110" s="942"/>
      <c r="CI110" s="942"/>
      <c r="CJ110" s="942"/>
      <c r="CK110" s="943" t="s">
        <v>415</v>
      </c>
      <c r="CL110" s="944"/>
      <c r="CM110" s="923" t="s">
        <v>416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417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418</v>
      </c>
      <c r="AB111" s="934"/>
      <c r="AC111" s="934"/>
      <c r="AD111" s="934"/>
      <c r="AE111" s="935"/>
      <c r="AF111" s="936" t="s">
        <v>418</v>
      </c>
      <c r="AG111" s="934"/>
      <c r="AH111" s="934"/>
      <c r="AI111" s="934"/>
      <c r="AJ111" s="935"/>
      <c r="AK111" s="936" t="s">
        <v>418</v>
      </c>
      <c r="AL111" s="934"/>
      <c r="AM111" s="934"/>
      <c r="AN111" s="934"/>
      <c r="AO111" s="935"/>
      <c r="AP111" s="937" t="s">
        <v>418</v>
      </c>
      <c r="AQ111" s="938"/>
      <c r="AR111" s="938"/>
      <c r="AS111" s="938"/>
      <c r="AT111" s="939"/>
      <c r="AU111" s="899"/>
      <c r="AV111" s="900"/>
      <c r="AW111" s="900"/>
      <c r="AX111" s="900"/>
      <c r="AY111" s="901"/>
      <c r="AZ111" s="949" t="s">
        <v>419</v>
      </c>
      <c r="BA111" s="950"/>
      <c r="BB111" s="950"/>
      <c r="BC111" s="950"/>
      <c r="BD111" s="950"/>
      <c r="BE111" s="950"/>
      <c r="BF111" s="950"/>
      <c r="BG111" s="950"/>
      <c r="BH111" s="950"/>
      <c r="BI111" s="950"/>
      <c r="BJ111" s="950"/>
      <c r="BK111" s="950"/>
      <c r="BL111" s="950"/>
      <c r="BM111" s="950"/>
      <c r="BN111" s="950"/>
      <c r="BO111" s="950"/>
      <c r="BP111" s="951"/>
      <c r="BQ111" s="919">
        <v>3772151</v>
      </c>
      <c r="BR111" s="920"/>
      <c r="BS111" s="920"/>
      <c r="BT111" s="920"/>
      <c r="BU111" s="920"/>
      <c r="BV111" s="920">
        <v>3393473</v>
      </c>
      <c r="BW111" s="920"/>
      <c r="BX111" s="920"/>
      <c r="BY111" s="920"/>
      <c r="BZ111" s="920"/>
      <c r="CA111" s="920">
        <v>2894481</v>
      </c>
      <c r="CB111" s="920"/>
      <c r="CC111" s="920"/>
      <c r="CD111" s="920"/>
      <c r="CE111" s="920"/>
      <c r="CF111" s="914">
        <v>8.6</v>
      </c>
      <c r="CG111" s="915"/>
      <c r="CH111" s="915"/>
      <c r="CI111" s="915"/>
      <c r="CJ111" s="915"/>
      <c r="CK111" s="945"/>
      <c r="CL111" s="946"/>
      <c r="CM111" s="916" t="s">
        <v>420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418</v>
      </c>
      <c r="DH111" s="920"/>
      <c r="DI111" s="920"/>
      <c r="DJ111" s="920"/>
      <c r="DK111" s="920"/>
      <c r="DL111" s="920" t="s">
        <v>418</v>
      </c>
      <c r="DM111" s="920"/>
      <c r="DN111" s="920"/>
      <c r="DO111" s="920"/>
      <c r="DP111" s="920"/>
      <c r="DQ111" s="920" t="s">
        <v>418</v>
      </c>
      <c r="DR111" s="920"/>
      <c r="DS111" s="920"/>
      <c r="DT111" s="920"/>
      <c r="DU111" s="920"/>
      <c r="DV111" s="921" t="s">
        <v>418</v>
      </c>
      <c r="DW111" s="921"/>
      <c r="DX111" s="921"/>
      <c r="DY111" s="921"/>
      <c r="DZ111" s="922"/>
    </row>
    <row r="112" spans="1:131" s="197" customFormat="1" ht="26.25" customHeight="1">
      <c r="A112" s="952" t="s">
        <v>421</v>
      </c>
      <c r="B112" s="953"/>
      <c r="C112" s="950" t="s">
        <v>422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423</v>
      </c>
      <c r="AB112" s="959"/>
      <c r="AC112" s="959"/>
      <c r="AD112" s="959"/>
      <c r="AE112" s="960"/>
      <c r="AF112" s="961" t="s">
        <v>423</v>
      </c>
      <c r="AG112" s="959"/>
      <c r="AH112" s="959"/>
      <c r="AI112" s="959"/>
      <c r="AJ112" s="960"/>
      <c r="AK112" s="961" t="s">
        <v>423</v>
      </c>
      <c r="AL112" s="959"/>
      <c r="AM112" s="959"/>
      <c r="AN112" s="959"/>
      <c r="AO112" s="960"/>
      <c r="AP112" s="962" t="s">
        <v>423</v>
      </c>
      <c r="AQ112" s="963"/>
      <c r="AR112" s="963"/>
      <c r="AS112" s="963"/>
      <c r="AT112" s="964"/>
      <c r="AU112" s="899"/>
      <c r="AV112" s="900"/>
      <c r="AW112" s="900"/>
      <c r="AX112" s="900"/>
      <c r="AY112" s="901"/>
      <c r="AZ112" s="949" t="s">
        <v>424</v>
      </c>
      <c r="BA112" s="950"/>
      <c r="BB112" s="950"/>
      <c r="BC112" s="950"/>
      <c r="BD112" s="950"/>
      <c r="BE112" s="950"/>
      <c r="BF112" s="950"/>
      <c r="BG112" s="950"/>
      <c r="BH112" s="950"/>
      <c r="BI112" s="950"/>
      <c r="BJ112" s="950"/>
      <c r="BK112" s="950"/>
      <c r="BL112" s="950"/>
      <c r="BM112" s="950"/>
      <c r="BN112" s="950"/>
      <c r="BO112" s="950"/>
      <c r="BP112" s="951"/>
      <c r="BQ112" s="919">
        <v>34069012</v>
      </c>
      <c r="BR112" s="920"/>
      <c r="BS112" s="920"/>
      <c r="BT112" s="920"/>
      <c r="BU112" s="920"/>
      <c r="BV112" s="920">
        <v>34037003</v>
      </c>
      <c r="BW112" s="920"/>
      <c r="BX112" s="920"/>
      <c r="BY112" s="920"/>
      <c r="BZ112" s="920"/>
      <c r="CA112" s="920">
        <v>34027188</v>
      </c>
      <c r="CB112" s="920"/>
      <c r="CC112" s="920"/>
      <c r="CD112" s="920"/>
      <c r="CE112" s="920"/>
      <c r="CF112" s="914">
        <v>101.2</v>
      </c>
      <c r="CG112" s="915"/>
      <c r="CH112" s="915"/>
      <c r="CI112" s="915"/>
      <c r="CJ112" s="915"/>
      <c r="CK112" s="945"/>
      <c r="CL112" s="946"/>
      <c r="CM112" s="916" t="s">
        <v>425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v>916053</v>
      </c>
      <c r="DH112" s="920"/>
      <c r="DI112" s="920"/>
      <c r="DJ112" s="920"/>
      <c r="DK112" s="920"/>
      <c r="DL112" s="920">
        <v>900713</v>
      </c>
      <c r="DM112" s="920"/>
      <c r="DN112" s="920"/>
      <c r="DO112" s="920"/>
      <c r="DP112" s="920"/>
      <c r="DQ112" s="920">
        <v>650245</v>
      </c>
      <c r="DR112" s="920"/>
      <c r="DS112" s="920"/>
      <c r="DT112" s="920"/>
      <c r="DU112" s="920"/>
      <c r="DV112" s="921">
        <v>1.9</v>
      </c>
      <c r="DW112" s="921"/>
      <c r="DX112" s="921"/>
      <c r="DY112" s="921"/>
      <c r="DZ112" s="922"/>
    </row>
    <row r="113" spans="1:130" s="197" customFormat="1" ht="26.25" customHeight="1">
      <c r="A113" s="954"/>
      <c r="B113" s="955"/>
      <c r="C113" s="950" t="s">
        <v>426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2178499</v>
      </c>
      <c r="AB113" s="934"/>
      <c r="AC113" s="934"/>
      <c r="AD113" s="934"/>
      <c r="AE113" s="935"/>
      <c r="AF113" s="936">
        <v>2316697</v>
      </c>
      <c r="AG113" s="934"/>
      <c r="AH113" s="934"/>
      <c r="AI113" s="934"/>
      <c r="AJ113" s="935"/>
      <c r="AK113" s="936">
        <v>2436745</v>
      </c>
      <c r="AL113" s="934"/>
      <c r="AM113" s="934"/>
      <c r="AN113" s="934"/>
      <c r="AO113" s="935"/>
      <c r="AP113" s="937">
        <v>7.2</v>
      </c>
      <c r="AQ113" s="938"/>
      <c r="AR113" s="938"/>
      <c r="AS113" s="938"/>
      <c r="AT113" s="939"/>
      <c r="AU113" s="899"/>
      <c r="AV113" s="900"/>
      <c r="AW113" s="900"/>
      <c r="AX113" s="900"/>
      <c r="AY113" s="901"/>
      <c r="AZ113" s="949" t="s">
        <v>427</v>
      </c>
      <c r="BA113" s="950"/>
      <c r="BB113" s="950"/>
      <c r="BC113" s="950"/>
      <c r="BD113" s="950"/>
      <c r="BE113" s="950"/>
      <c r="BF113" s="950"/>
      <c r="BG113" s="950"/>
      <c r="BH113" s="950"/>
      <c r="BI113" s="950"/>
      <c r="BJ113" s="950"/>
      <c r="BK113" s="950"/>
      <c r="BL113" s="950"/>
      <c r="BM113" s="950"/>
      <c r="BN113" s="950"/>
      <c r="BO113" s="950"/>
      <c r="BP113" s="951"/>
      <c r="BQ113" s="919">
        <v>1216745</v>
      </c>
      <c r="BR113" s="920"/>
      <c r="BS113" s="920"/>
      <c r="BT113" s="920"/>
      <c r="BU113" s="920"/>
      <c r="BV113" s="920">
        <v>766193</v>
      </c>
      <c r="BW113" s="920"/>
      <c r="BX113" s="920"/>
      <c r="BY113" s="920"/>
      <c r="BZ113" s="920"/>
      <c r="CA113" s="920">
        <v>559636</v>
      </c>
      <c r="CB113" s="920"/>
      <c r="CC113" s="920"/>
      <c r="CD113" s="920"/>
      <c r="CE113" s="920"/>
      <c r="CF113" s="914">
        <v>1.7</v>
      </c>
      <c r="CG113" s="915"/>
      <c r="CH113" s="915"/>
      <c r="CI113" s="915"/>
      <c r="CJ113" s="915"/>
      <c r="CK113" s="945"/>
      <c r="CL113" s="946"/>
      <c r="CM113" s="916" t="s">
        <v>428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423</v>
      </c>
      <c r="DH113" s="959"/>
      <c r="DI113" s="959"/>
      <c r="DJ113" s="959"/>
      <c r="DK113" s="960"/>
      <c r="DL113" s="961" t="s">
        <v>423</v>
      </c>
      <c r="DM113" s="959"/>
      <c r="DN113" s="959"/>
      <c r="DO113" s="959"/>
      <c r="DP113" s="960"/>
      <c r="DQ113" s="961" t="s">
        <v>423</v>
      </c>
      <c r="DR113" s="959"/>
      <c r="DS113" s="959"/>
      <c r="DT113" s="959"/>
      <c r="DU113" s="960"/>
      <c r="DV113" s="962" t="s">
        <v>423</v>
      </c>
      <c r="DW113" s="963"/>
      <c r="DX113" s="963"/>
      <c r="DY113" s="963"/>
      <c r="DZ113" s="964"/>
    </row>
    <row r="114" spans="1:130" s="197" customFormat="1" ht="26.25" customHeight="1">
      <c r="A114" s="954"/>
      <c r="B114" s="955"/>
      <c r="C114" s="950" t="s">
        <v>429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495058</v>
      </c>
      <c r="AB114" s="959"/>
      <c r="AC114" s="959"/>
      <c r="AD114" s="959"/>
      <c r="AE114" s="960"/>
      <c r="AF114" s="961">
        <v>465228</v>
      </c>
      <c r="AG114" s="959"/>
      <c r="AH114" s="959"/>
      <c r="AI114" s="959"/>
      <c r="AJ114" s="960"/>
      <c r="AK114" s="961">
        <v>214529</v>
      </c>
      <c r="AL114" s="959"/>
      <c r="AM114" s="959"/>
      <c r="AN114" s="959"/>
      <c r="AO114" s="960"/>
      <c r="AP114" s="962">
        <v>0.6</v>
      </c>
      <c r="AQ114" s="963"/>
      <c r="AR114" s="963"/>
      <c r="AS114" s="963"/>
      <c r="AT114" s="964"/>
      <c r="AU114" s="899"/>
      <c r="AV114" s="900"/>
      <c r="AW114" s="900"/>
      <c r="AX114" s="900"/>
      <c r="AY114" s="901"/>
      <c r="AZ114" s="949" t="s">
        <v>430</v>
      </c>
      <c r="BA114" s="950"/>
      <c r="BB114" s="950"/>
      <c r="BC114" s="950"/>
      <c r="BD114" s="950"/>
      <c r="BE114" s="950"/>
      <c r="BF114" s="950"/>
      <c r="BG114" s="950"/>
      <c r="BH114" s="950"/>
      <c r="BI114" s="950"/>
      <c r="BJ114" s="950"/>
      <c r="BK114" s="950"/>
      <c r="BL114" s="950"/>
      <c r="BM114" s="950"/>
      <c r="BN114" s="950"/>
      <c r="BO114" s="950"/>
      <c r="BP114" s="951"/>
      <c r="BQ114" s="919">
        <v>14469157</v>
      </c>
      <c r="BR114" s="920"/>
      <c r="BS114" s="920"/>
      <c r="BT114" s="920"/>
      <c r="BU114" s="920"/>
      <c r="BV114" s="920">
        <v>13648443</v>
      </c>
      <c r="BW114" s="920"/>
      <c r="BX114" s="920"/>
      <c r="BY114" s="920"/>
      <c r="BZ114" s="920"/>
      <c r="CA114" s="920">
        <v>12390007</v>
      </c>
      <c r="CB114" s="920"/>
      <c r="CC114" s="920"/>
      <c r="CD114" s="920"/>
      <c r="CE114" s="920"/>
      <c r="CF114" s="914">
        <v>36.799999999999997</v>
      </c>
      <c r="CG114" s="915"/>
      <c r="CH114" s="915"/>
      <c r="CI114" s="915"/>
      <c r="CJ114" s="915"/>
      <c r="CK114" s="945"/>
      <c r="CL114" s="946"/>
      <c r="CM114" s="916" t="s">
        <v>431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423</v>
      </c>
      <c r="DH114" s="959"/>
      <c r="DI114" s="959"/>
      <c r="DJ114" s="959"/>
      <c r="DK114" s="960"/>
      <c r="DL114" s="961" t="s">
        <v>423</v>
      </c>
      <c r="DM114" s="959"/>
      <c r="DN114" s="959"/>
      <c r="DO114" s="959"/>
      <c r="DP114" s="960"/>
      <c r="DQ114" s="961" t="s">
        <v>423</v>
      </c>
      <c r="DR114" s="959"/>
      <c r="DS114" s="959"/>
      <c r="DT114" s="959"/>
      <c r="DU114" s="960"/>
      <c r="DV114" s="962" t="s">
        <v>423</v>
      </c>
      <c r="DW114" s="963"/>
      <c r="DX114" s="963"/>
      <c r="DY114" s="963"/>
      <c r="DZ114" s="964"/>
    </row>
    <row r="115" spans="1:130" s="197" customFormat="1" ht="26.25" customHeight="1">
      <c r="A115" s="954"/>
      <c r="B115" s="955"/>
      <c r="C115" s="950" t="s">
        <v>432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1341578</v>
      </c>
      <c r="AB115" s="934"/>
      <c r="AC115" s="934"/>
      <c r="AD115" s="934"/>
      <c r="AE115" s="935"/>
      <c r="AF115" s="936">
        <v>582964</v>
      </c>
      <c r="AG115" s="934"/>
      <c r="AH115" s="934"/>
      <c r="AI115" s="934"/>
      <c r="AJ115" s="935"/>
      <c r="AK115" s="936">
        <v>664574</v>
      </c>
      <c r="AL115" s="934"/>
      <c r="AM115" s="934"/>
      <c r="AN115" s="934"/>
      <c r="AO115" s="935"/>
      <c r="AP115" s="937">
        <v>2</v>
      </c>
      <c r="AQ115" s="938"/>
      <c r="AR115" s="938"/>
      <c r="AS115" s="938"/>
      <c r="AT115" s="939"/>
      <c r="AU115" s="899"/>
      <c r="AV115" s="900"/>
      <c r="AW115" s="900"/>
      <c r="AX115" s="900"/>
      <c r="AY115" s="901"/>
      <c r="AZ115" s="949" t="s">
        <v>433</v>
      </c>
      <c r="BA115" s="950"/>
      <c r="BB115" s="950"/>
      <c r="BC115" s="950"/>
      <c r="BD115" s="950"/>
      <c r="BE115" s="950"/>
      <c r="BF115" s="950"/>
      <c r="BG115" s="950"/>
      <c r="BH115" s="950"/>
      <c r="BI115" s="950"/>
      <c r="BJ115" s="950"/>
      <c r="BK115" s="950"/>
      <c r="BL115" s="950"/>
      <c r="BM115" s="950"/>
      <c r="BN115" s="950"/>
      <c r="BO115" s="950"/>
      <c r="BP115" s="951"/>
      <c r="BQ115" s="919">
        <v>90328</v>
      </c>
      <c r="BR115" s="920"/>
      <c r="BS115" s="920"/>
      <c r="BT115" s="920"/>
      <c r="BU115" s="920"/>
      <c r="BV115" s="920">
        <v>99237</v>
      </c>
      <c r="BW115" s="920"/>
      <c r="BX115" s="920"/>
      <c r="BY115" s="920"/>
      <c r="BZ115" s="920"/>
      <c r="CA115" s="920">
        <v>107822</v>
      </c>
      <c r="CB115" s="920"/>
      <c r="CC115" s="920"/>
      <c r="CD115" s="920"/>
      <c r="CE115" s="920"/>
      <c r="CF115" s="914">
        <v>0.3</v>
      </c>
      <c r="CG115" s="915"/>
      <c r="CH115" s="915"/>
      <c r="CI115" s="915"/>
      <c r="CJ115" s="915"/>
      <c r="CK115" s="945"/>
      <c r="CL115" s="946"/>
      <c r="CM115" s="949" t="s">
        <v>434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423</v>
      </c>
      <c r="DH115" s="959"/>
      <c r="DI115" s="959"/>
      <c r="DJ115" s="959"/>
      <c r="DK115" s="960"/>
      <c r="DL115" s="961" t="s">
        <v>423</v>
      </c>
      <c r="DM115" s="959"/>
      <c r="DN115" s="959"/>
      <c r="DO115" s="959"/>
      <c r="DP115" s="960"/>
      <c r="DQ115" s="961" t="s">
        <v>423</v>
      </c>
      <c r="DR115" s="959"/>
      <c r="DS115" s="959"/>
      <c r="DT115" s="959"/>
      <c r="DU115" s="960"/>
      <c r="DV115" s="962" t="s">
        <v>423</v>
      </c>
      <c r="DW115" s="963"/>
      <c r="DX115" s="963"/>
      <c r="DY115" s="963"/>
      <c r="DZ115" s="964"/>
    </row>
    <row r="116" spans="1:130" s="197" customFormat="1" ht="26.25" customHeight="1">
      <c r="A116" s="956"/>
      <c r="B116" s="957"/>
      <c r="C116" s="971" t="s">
        <v>435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423</v>
      </c>
      <c r="AB116" s="959"/>
      <c r="AC116" s="959"/>
      <c r="AD116" s="959"/>
      <c r="AE116" s="960"/>
      <c r="AF116" s="961" t="s">
        <v>423</v>
      </c>
      <c r="AG116" s="959"/>
      <c r="AH116" s="959"/>
      <c r="AI116" s="959"/>
      <c r="AJ116" s="960"/>
      <c r="AK116" s="961" t="s">
        <v>423</v>
      </c>
      <c r="AL116" s="959"/>
      <c r="AM116" s="959"/>
      <c r="AN116" s="959"/>
      <c r="AO116" s="960"/>
      <c r="AP116" s="962" t="s">
        <v>423</v>
      </c>
      <c r="AQ116" s="963"/>
      <c r="AR116" s="963"/>
      <c r="AS116" s="963"/>
      <c r="AT116" s="964"/>
      <c r="AU116" s="899"/>
      <c r="AV116" s="900"/>
      <c r="AW116" s="900"/>
      <c r="AX116" s="900"/>
      <c r="AY116" s="901"/>
      <c r="AZ116" s="949" t="s">
        <v>436</v>
      </c>
      <c r="BA116" s="950"/>
      <c r="BB116" s="950"/>
      <c r="BC116" s="950"/>
      <c r="BD116" s="950"/>
      <c r="BE116" s="950"/>
      <c r="BF116" s="950"/>
      <c r="BG116" s="950"/>
      <c r="BH116" s="950"/>
      <c r="BI116" s="950"/>
      <c r="BJ116" s="950"/>
      <c r="BK116" s="950"/>
      <c r="BL116" s="950"/>
      <c r="BM116" s="950"/>
      <c r="BN116" s="950"/>
      <c r="BO116" s="950"/>
      <c r="BP116" s="951"/>
      <c r="BQ116" s="919" t="s">
        <v>423</v>
      </c>
      <c r="BR116" s="920"/>
      <c r="BS116" s="920"/>
      <c r="BT116" s="920"/>
      <c r="BU116" s="920"/>
      <c r="BV116" s="920" t="s">
        <v>423</v>
      </c>
      <c r="BW116" s="920"/>
      <c r="BX116" s="920"/>
      <c r="BY116" s="920"/>
      <c r="BZ116" s="920"/>
      <c r="CA116" s="920" t="s">
        <v>423</v>
      </c>
      <c r="CB116" s="920"/>
      <c r="CC116" s="920"/>
      <c r="CD116" s="920"/>
      <c r="CE116" s="920"/>
      <c r="CF116" s="914" t="s">
        <v>423</v>
      </c>
      <c r="CG116" s="915"/>
      <c r="CH116" s="915"/>
      <c r="CI116" s="915"/>
      <c r="CJ116" s="915"/>
      <c r="CK116" s="945"/>
      <c r="CL116" s="946"/>
      <c r="CM116" s="916" t="s">
        <v>437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486115</v>
      </c>
      <c r="DH116" s="959"/>
      <c r="DI116" s="959"/>
      <c r="DJ116" s="959"/>
      <c r="DK116" s="960"/>
      <c r="DL116" s="961">
        <v>418205</v>
      </c>
      <c r="DM116" s="959"/>
      <c r="DN116" s="959"/>
      <c r="DO116" s="959"/>
      <c r="DP116" s="960"/>
      <c r="DQ116" s="961">
        <v>350295</v>
      </c>
      <c r="DR116" s="959"/>
      <c r="DS116" s="959"/>
      <c r="DT116" s="959"/>
      <c r="DU116" s="960"/>
      <c r="DV116" s="962">
        <v>1</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438</v>
      </c>
      <c r="Z117" s="884"/>
      <c r="AA117" s="996">
        <v>12899160</v>
      </c>
      <c r="AB117" s="966"/>
      <c r="AC117" s="966"/>
      <c r="AD117" s="966"/>
      <c r="AE117" s="967"/>
      <c r="AF117" s="965">
        <v>12540902</v>
      </c>
      <c r="AG117" s="966"/>
      <c r="AH117" s="966"/>
      <c r="AI117" s="966"/>
      <c r="AJ117" s="967"/>
      <c r="AK117" s="965">
        <v>12205833</v>
      </c>
      <c r="AL117" s="966"/>
      <c r="AM117" s="966"/>
      <c r="AN117" s="966"/>
      <c r="AO117" s="967"/>
      <c r="AP117" s="968"/>
      <c r="AQ117" s="969"/>
      <c r="AR117" s="969"/>
      <c r="AS117" s="969"/>
      <c r="AT117" s="970"/>
      <c r="AU117" s="899"/>
      <c r="AV117" s="900"/>
      <c r="AW117" s="900"/>
      <c r="AX117" s="900"/>
      <c r="AY117" s="901"/>
      <c r="AZ117" s="995" t="s">
        <v>439</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440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412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410</v>
      </c>
      <c r="AB118" s="883"/>
      <c r="AC118" s="883"/>
      <c r="AD118" s="883"/>
      <c r="AE118" s="884"/>
      <c r="AF118" s="882" t="s">
        <v>285</v>
      </c>
      <c r="AG118" s="883"/>
      <c r="AH118" s="883"/>
      <c r="AI118" s="883"/>
      <c r="AJ118" s="884"/>
      <c r="AK118" s="882" t="s">
        <v>284</v>
      </c>
      <c r="AL118" s="883"/>
      <c r="AM118" s="883"/>
      <c r="AN118" s="883"/>
      <c r="AO118" s="884"/>
      <c r="AP118" s="990" t="s">
        <v>411</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441</v>
      </c>
      <c r="BP118" s="994"/>
      <c r="BQ118" s="985">
        <v>134180432</v>
      </c>
      <c r="BR118" s="986"/>
      <c r="BS118" s="986"/>
      <c r="BT118" s="986"/>
      <c r="BU118" s="986"/>
      <c r="BV118" s="986">
        <v>135601228</v>
      </c>
      <c r="BW118" s="986"/>
      <c r="BX118" s="986"/>
      <c r="BY118" s="986"/>
      <c r="BZ118" s="986"/>
      <c r="CA118" s="986">
        <v>135982890</v>
      </c>
      <c r="CB118" s="986"/>
      <c r="CC118" s="986"/>
      <c r="CD118" s="986"/>
      <c r="CE118" s="986"/>
      <c r="CF118" s="987"/>
      <c r="CG118" s="988"/>
      <c r="CH118" s="988"/>
      <c r="CI118" s="988"/>
      <c r="CJ118" s="989"/>
      <c r="CK118" s="945"/>
      <c r="CL118" s="946"/>
      <c r="CM118" s="916" t="s">
        <v>442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v>324225</v>
      </c>
      <c r="DH118" s="959"/>
      <c r="DI118" s="959"/>
      <c r="DJ118" s="959"/>
      <c r="DK118" s="960"/>
      <c r="DL118" s="961">
        <v>226672</v>
      </c>
      <c r="DM118" s="959"/>
      <c r="DN118" s="959"/>
      <c r="DO118" s="959"/>
      <c r="DP118" s="960"/>
      <c r="DQ118" s="961">
        <v>147194</v>
      </c>
      <c r="DR118" s="959"/>
      <c r="DS118" s="959"/>
      <c r="DT118" s="959"/>
      <c r="DU118" s="960"/>
      <c r="DV118" s="962">
        <v>0.4</v>
      </c>
      <c r="DW118" s="963"/>
      <c r="DX118" s="963"/>
      <c r="DY118" s="963"/>
      <c r="DZ118" s="964"/>
    </row>
    <row r="119" spans="1:130" s="197" customFormat="1" ht="26.25" customHeight="1">
      <c r="A119" s="974" t="s">
        <v>415</v>
      </c>
      <c r="B119" s="944"/>
      <c r="C119" s="923" t="s">
        <v>416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443</v>
      </c>
      <c r="AV119" s="978"/>
      <c r="AW119" s="978"/>
      <c r="AX119" s="978"/>
      <c r="AY119" s="979"/>
      <c r="AZ119" s="940" t="s">
        <v>444</v>
      </c>
      <c r="BA119" s="887"/>
      <c r="BB119" s="887"/>
      <c r="BC119" s="887"/>
      <c r="BD119" s="887"/>
      <c r="BE119" s="887"/>
      <c r="BF119" s="887"/>
      <c r="BG119" s="887"/>
      <c r="BH119" s="887"/>
      <c r="BI119" s="887"/>
      <c r="BJ119" s="887"/>
      <c r="BK119" s="887"/>
      <c r="BL119" s="887"/>
      <c r="BM119" s="887"/>
      <c r="BN119" s="887"/>
      <c r="BO119" s="887"/>
      <c r="BP119" s="888"/>
      <c r="BQ119" s="926">
        <v>14040679</v>
      </c>
      <c r="BR119" s="927"/>
      <c r="BS119" s="927"/>
      <c r="BT119" s="927"/>
      <c r="BU119" s="927"/>
      <c r="BV119" s="927">
        <v>14448942</v>
      </c>
      <c r="BW119" s="927"/>
      <c r="BX119" s="927"/>
      <c r="BY119" s="927"/>
      <c r="BZ119" s="927"/>
      <c r="CA119" s="927">
        <v>17113051</v>
      </c>
      <c r="CB119" s="927"/>
      <c r="CC119" s="927"/>
      <c r="CD119" s="927"/>
      <c r="CE119" s="927"/>
      <c r="CF119" s="941">
        <v>50.9</v>
      </c>
      <c r="CG119" s="942"/>
      <c r="CH119" s="942"/>
      <c r="CI119" s="942"/>
      <c r="CJ119" s="942"/>
      <c r="CK119" s="947"/>
      <c r="CL119" s="948"/>
      <c r="CM119" s="1004" t="s">
        <v>445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2045758</v>
      </c>
      <c r="DH119" s="998"/>
      <c r="DI119" s="998"/>
      <c r="DJ119" s="998"/>
      <c r="DK119" s="999"/>
      <c r="DL119" s="1000">
        <v>1847883</v>
      </c>
      <c r="DM119" s="998"/>
      <c r="DN119" s="998"/>
      <c r="DO119" s="998"/>
      <c r="DP119" s="999"/>
      <c r="DQ119" s="1000">
        <v>1746747</v>
      </c>
      <c r="DR119" s="998"/>
      <c r="DS119" s="998"/>
      <c r="DT119" s="998"/>
      <c r="DU119" s="999"/>
      <c r="DV119" s="1001">
        <v>5.2</v>
      </c>
      <c r="DW119" s="1002"/>
      <c r="DX119" s="1002"/>
      <c r="DY119" s="1002"/>
      <c r="DZ119" s="1003"/>
    </row>
    <row r="120" spans="1:130" s="197" customFormat="1" ht="26.25" customHeight="1">
      <c r="A120" s="975"/>
      <c r="B120" s="946"/>
      <c r="C120" s="916" t="s">
        <v>420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446</v>
      </c>
      <c r="BA120" s="950"/>
      <c r="BB120" s="950"/>
      <c r="BC120" s="950"/>
      <c r="BD120" s="950"/>
      <c r="BE120" s="950"/>
      <c r="BF120" s="950"/>
      <c r="BG120" s="950"/>
      <c r="BH120" s="950"/>
      <c r="BI120" s="950"/>
      <c r="BJ120" s="950"/>
      <c r="BK120" s="950"/>
      <c r="BL120" s="950"/>
      <c r="BM120" s="950"/>
      <c r="BN120" s="950"/>
      <c r="BO120" s="950"/>
      <c r="BP120" s="951"/>
      <c r="BQ120" s="919">
        <v>1638768</v>
      </c>
      <c r="BR120" s="920"/>
      <c r="BS120" s="920"/>
      <c r="BT120" s="920"/>
      <c r="BU120" s="920"/>
      <c r="BV120" s="920">
        <v>1441449</v>
      </c>
      <c r="BW120" s="920"/>
      <c r="BX120" s="920"/>
      <c r="BY120" s="920"/>
      <c r="BZ120" s="920"/>
      <c r="CA120" s="920">
        <v>1232757</v>
      </c>
      <c r="CB120" s="920"/>
      <c r="CC120" s="920"/>
      <c r="CD120" s="920"/>
      <c r="CE120" s="920"/>
      <c r="CF120" s="914">
        <v>3.7</v>
      </c>
      <c r="CG120" s="915"/>
      <c r="CH120" s="915"/>
      <c r="CI120" s="915"/>
      <c r="CJ120" s="915"/>
      <c r="CK120" s="1013" t="s">
        <v>447</v>
      </c>
      <c r="CL120" s="1014"/>
      <c r="CM120" s="1014"/>
      <c r="CN120" s="1014"/>
      <c r="CO120" s="1015"/>
      <c r="CP120" s="1021" t="s">
        <v>392</v>
      </c>
      <c r="CQ120" s="1022"/>
      <c r="CR120" s="1022"/>
      <c r="CS120" s="1022"/>
      <c r="CT120" s="1022"/>
      <c r="CU120" s="1022"/>
      <c r="CV120" s="1022"/>
      <c r="CW120" s="1022"/>
      <c r="CX120" s="1022"/>
      <c r="CY120" s="1022"/>
      <c r="CZ120" s="1022"/>
      <c r="DA120" s="1022"/>
      <c r="DB120" s="1022"/>
      <c r="DC120" s="1022"/>
      <c r="DD120" s="1022"/>
      <c r="DE120" s="1022"/>
      <c r="DF120" s="1023"/>
      <c r="DG120" s="926">
        <v>17002672</v>
      </c>
      <c r="DH120" s="927"/>
      <c r="DI120" s="927"/>
      <c r="DJ120" s="927"/>
      <c r="DK120" s="927"/>
      <c r="DL120" s="927">
        <v>16883102</v>
      </c>
      <c r="DM120" s="927"/>
      <c r="DN120" s="927"/>
      <c r="DO120" s="927"/>
      <c r="DP120" s="927"/>
      <c r="DQ120" s="927">
        <v>16783361</v>
      </c>
      <c r="DR120" s="927"/>
      <c r="DS120" s="927"/>
      <c r="DT120" s="927"/>
      <c r="DU120" s="927"/>
      <c r="DV120" s="928">
        <v>49.9</v>
      </c>
      <c r="DW120" s="928"/>
      <c r="DX120" s="928"/>
      <c r="DY120" s="928"/>
      <c r="DZ120" s="929"/>
    </row>
    <row r="121" spans="1:130" s="197" customFormat="1" ht="26.25" customHeight="1">
      <c r="A121" s="975"/>
      <c r="B121" s="946"/>
      <c r="C121" s="1010" t="s">
        <v>448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134537</v>
      </c>
      <c r="AB121" s="959"/>
      <c r="AC121" s="959"/>
      <c r="AD121" s="959"/>
      <c r="AE121" s="960"/>
      <c r="AF121" s="961">
        <v>133709</v>
      </c>
      <c r="AG121" s="959"/>
      <c r="AH121" s="959"/>
      <c r="AI121" s="959"/>
      <c r="AJ121" s="960"/>
      <c r="AK121" s="961">
        <v>118730</v>
      </c>
      <c r="AL121" s="959"/>
      <c r="AM121" s="959"/>
      <c r="AN121" s="959"/>
      <c r="AO121" s="960"/>
      <c r="AP121" s="962">
        <v>0.4</v>
      </c>
      <c r="AQ121" s="963"/>
      <c r="AR121" s="963"/>
      <c r="AS121" s="963"/>
      <c r="AT121" s="964"/>
      <c r="AU121" s="980"/>
      <c r="AV121" s="981"/>
      <c r="AW121" s="981"/>
      <c r="AX121" s="981"/>
      <c r="AY121" s="982"/>
      <c r="AZ121" s="995" t="s">
        <v>449</v>
      </c>
      <c r="BA121" s="971"/>
      <c r="BB121" s="971"/>
      <c r="BC121" s="971"/>
      <c r="BD121" s="971"/>
      <c r="BE121" s="971"/>
      <c r="BF121" s="971"/>
      <c r="BG121" s="971"/>
      <c r="BH121" s="971"/>
      <c r="BI121" s="971"/>
      <c r="BJ121" s="971"/>
      <c r="BK121" s="971"/>
      <c r="BL121" s="971"/>
      <c r="BM121" s="971"/>
      <c r="BN121" s="971"/>
      <c r="BO121" s="971"/>
      <c r="BP121" s="972"/>
      <c r="BQ121" s="985">
        <v>73421680</v>
      </c>
      <c r="BR121" s="986"/>
      <c r="BS121" s="986"/>
      <c r="BT121" s="986"/>
      <c r="BU121" s="986"/>
      <c r="BV121" s="986">
        <v>76290702</v>
      </c>
      <c r="BW121" s="986"/>
      <c r="BX121" s="986"/>
      <c r="BY121" s="986"/>
      <c r="BZ121" s="986"/>
      <c r="CA121" s="986">
        <v>80710374</v>
      </c>
      <c r="CB121" s="986"/>
      <c r="CC121" s="986"/>
      <c r="CD121" s="986"/>
      <c r="CE121" s="986"/>
      <c r="CF121" s="1024">
        <v>240</v>
      </c>
      <c r="CG121" s="1025"/>
      <c r="CH121" s="1025"/>
      <c r="CI121" s="1025"/>
      <c r="CJ121" s="1025"/>
      <c r="CK121" s="1016"/>
      <c r="CL121" s="1017"/>
      <c r="CM121" s="1017"/>
      <c r="CN121" s="1017"/>
      <c r="CO121" s="1018"/>
      <c r="CP121" s="1007" t="s">
        <v>450</v>
      </c>
      <c r="CQ121" s="1008"/>
      <c r="CR121" s="1008"/>
      <c r="CS121" s="1008"/>
      <c r="CT121" s="1008"/>
      <c r="CU121" s="1008"/>
      <c r="CV121" s="1008"/>
      <c r="CW121" s="1008"/>
      <c r="CX121" s="1008"/>
      <c r="CY121" s="1008"/>
      <c r="CZ121" s="1008"/>
      <c r="DA121" s="1008"/>
      <c r="DB121" s="1008"/>
      <c r="DC121" s="1008"/>
      <c r="DD121" s="1008"/>
      <c r="DE121" s="1008"/>
      <c r="DF121" s="1009"/>
      <c r="DG121" s="919">
        <v>11500905</v>
      </c>
      <c r="DH121" s="920"/>
      <c r="DI121" s="920"/>
      <c r="DJ121" s="920"/>
      <c r="DK121" s="920"/>
      <c r="DL121" s="920">
        <v>11938204</v>
      </c>
      <c r="DM121" s="920"/>
      <c r="DN121" s="920"/>
      <c r="DO121" s="920"/>
      <c r="DP121" s="920"/>
      <c r="DQ121" s="920">
        <v>11986859</v>
      </c>
      <c r="DR121" s="920"/>
      <c r="DS121" s="920"/>
      <c r="DT121" s="920"/>
      <c r="DU121" s="920"/>
      <c r="DV121" s="921">
        <v>35.6</v>
      </c>
      <c r="DW121" s="921"/>
      <c r="DX121" s="921"/>
      <c r="DY121" s="921"/>
      <c r="DZ121" s="922"/>
    </row>
    <row r="122" spans="1:130" s="197" customFormat="1" ht="26.25" customHeight="1">
      <c r="A122" s="975"/>
      <c r="B122" s="946"/>
      <c r="C122" s="916" t="s">
        <v>431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451</v>
      </c>
      <c r="AB122" s="959"/>
      <c r="AC122" s="959"/>
      <c r="AD122" s="959"/>
      <c r="AE122" s="960"/>
      <c r="AF122" s="961" t="s">
        <v>451</v>
      </c>
      <c r="AG122" s="959"/>
      <c r="AH122" s="959"/>
      <c r="AI122" s="959"/>
      <c r="AJ122" s="960"/>
      <c r="AK122" s="961" t="s">
        <v>451</v>
      </c>
      <c r="AL122" s="959"/>
      <c r="AM122" s="959"/>
      <c r="AN122" s="959"/>
      <c r="AO122" s="960"/>
      <c r="AP122" s="962" t="s">
        <v>451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452</v>
      </c>
      <c r="BP122" s="994"/>
      <c r="BQ122" s="1034">
        <v>89101127</v>
      </c>
      <c r="BR122" s="1035"/>
      <c r="BS122" s="1035"/>
      <c r="BT122" s="1035"/>
      <c r="BU122" s="1035"/>
      <c r="BV122" s="1035">
        <v>92181093</v>
      </c>
      <c r="BW122" s="1035"/>
      <c r="BX122" s="1035"/>
      <c r="BY122" s="1035"/>
      <c r="BZ122" s="1035"/>
      <c r="CA122" s="1035">
        <v>99056182</v>
      </c>
      <c r="CB122" s="1035"/>
      <c r="CC122" s="1035"/>
      <c r="CD122" s="1035"/>
      <c r="CE122" s="1035"/>
      <c r="CF122" s="987"/>
      <c r="CG122" s="988"/>
      <c r="CH122" s="988"/>
      <c r="CI122" s="988"/>
      <c r="CJ122" s="989"/>
      <c r="CK122" s="1016"/>
      <c r="CL122" s="1017"/>
      <c r="CM122" s="1017"/>
      <c r="CN122" s="1017"/>
      <c r="CO122" s="1018"/>
      <c r="CP122" s="1007" t="s">
        <v>393</v>
      </c>
      <c r="CQ122" s="1008"/>
      <c r="CR122" s="1008"/>
      <c r="CS122" s="1008"/>
      <c r="CT122" s="1008"/>
      <c r="CU122" s="1008"/>
      <c r="CV122" s="1008"/>
      <c r="CW122" s="1008"/>
      <c r="CX122" s="1008"/>
      <c r="CY122" s="1008"/>
      <c r="CZ122" s="1008"/>
      <c r="DA122" s="1008"/>
      <c r="DB122" s="1008"/>
      <c r="DC122" s="1008"/>
      <c r="DD122" s="1008"/>
      <c r="DE122" s="1008"/>
      <c r="DF122" s="1009"/>
      <c r="DG122" s="919">
        <v>2898210</v>
      </c>
      <c r="DH122" s="920"/>
      <c r="DI122" s="920"/>
      <c r="DJ122" s="920"/>
      <c r="DK122" s="920"/>
      <c r="DL122" s="920">
        <v>2647963</v>
      </c>
      <c r="DM122" s="920"/>
      <c r="DN122" s="920"/>
      <c r="DO122" s="920"/>
      <c r="DP122" s="920"/>
      <c r="DQ122" s="920">
        <v>2557136</v>
      </c>
      <c r="DR122" s="920"/>
      <c r="DS122" s="920"/>
      <c r="DT122" s="920"/>
      <c r="DU122" s="920"/>
      <c r="DV122" s="921">
        <v>7.6</v>
      </c>
      <c r="DW122" s="921"/>
      <c r="DX122" s="921"/>
      <c r="DY122" s="921"/>
      <c r="DZ122" s="922"/>
    </row>
    <row r="123" spans="1:130" s="197" customFormat="1" ht="26.25" customHeight="1" thickBot="1">
      <c r="A123" s="975"/>
      <c r="B123" s="946"/>
      <c r="C123" s="916" t="s">
        <v>437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95410</v>
      </c>
      <c r="AB123" s="959"/>
      <c r="AC123" s="959"/>
      <c r="AD123" s="959"/>
      <c r="AE123" s="960"/>
      <c r="AF123" s="961">
        <v>67910</v>
      </c>
      <c r="AG123" s="959"/>
      <c r="AH123" s="959"/>
      <c r="AI123" s="959"/>
      <c r="AJ123" s="960"/>
      <c r="AK123" s="961">
        <v>67910</v>
      </c>
      <c r="AL123" s="959"/>
      <c r="AM123" s="959"/>
      <c r="AN123" s="959"/>
      <c r="AO123" s="960"/>
      <c r="AP123" s="962">
        <v>0.2</v>
      </c>
      <c r="AQ123" s="963"/>
      <c r="AR123" s="963"/>
      <c r="AS123" s="963"/>
      <c r="AT123" s="964"/>
      <c r="AU123" s="1031" t="s">
        <v>453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132.1</v>
      </c>
      <c r="BR123" s="1027"/>
      <c r="BS123" s="1027"/>
      <c r="BT123" s="1027"/>
      <c r="BU123" s="1027"/>
      <c r="BV123" s="1027">
        <v>127.2</v>
      </c>
      <c r="BW123" s="1027"/>
      <c r="BX123" s="1027"/>
      <c r="BY123" s="1027"/>
      <c r="BZ123" s="1027"/>
      <c r="CA123" s="1027">
        <v>109.7</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v>1510871</v>
      </c>
      <c r="DH123" s="959"/>
      <c r="DI123" s="959"/>
      <c r="DJ123" s="959"/>
      <c r="DK123" s="960"/>
      <c r="DL123" s="961">
        <v>1486141</v>
      </c>
      <c r="DM123" s="959"/>
      <c r="DN123" s="959"/>
      <c r="DO123" s="959"/>
      <c r="DP123" s="960"/>
      <c r="DQ123" s="961">
        <v>1450958</v>
      </c>
      <c r="DR123" s="959"/>
      <c r="DS123" s="959"/>
      <c r="DT123" s="959"/>
      <c r="DU123" s="960"/>
      <c r="DV123" s="962">
        <v>4.3</v>
      </c>
      <c r="DW123" s="963"/>
      <c r="DX123" s="963"/>
      <c r="DY123" s="963"/>
      <c r="DZ123" s="964"/>
    </row>
    <row r="124" spans="1:130" s="197" customFormat="1" ht="26.25" customHeight="1">
      <c r="A124" s="975"/>
      <c r="B124" s="946"/>
      <c r="C124" s="916" t="s">
        <v>440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454</v>
      </c>
      <c r="CQ124" s="1008"/>
      <c r="CR124" s="1008"/>
      <c r="CS124" s="1008"/>
      <c r="CT124" s="1008"/>
      <c r="CU124" s="1008"/>
      <c r="CV124" s="1008"/>
      <c r="CW124" s="1008"/>
      <c r="CX124" s="1008"/>
      <c r="CY124" s="1008"/>
      <c r="CZ124" s="1008"/>
      <c r="DA124" s="1008"/>
      <c r="DB124" s="1008"/>
      <c r="DC124" s="1008"/>
      <c r="DD124" s="1008"/>
      <c r="DE124" s="1008"/>
      <c r="DF124" s="1009"/>
      <c r="DG124" s="997">
        <v>939135</v>
      </c>
      <c r="DH124" s="998"/>
      <c r="DI124" s="998"/>
      <c r="DJ124" s="998"/>
      <c r="DK124" s="999"/>
      <c r="DL124" s="1000">
        <v>864583</v>
      </c>
      <c r="DM124" s="998"/>
      <c r="DN124" s="998"/>
      <c r="DO124" s="998"/>
      <c r="DP124" s="999"/>
      <c r="DQ124" s="1000">
        <v>1007275</v>
      </c>
      <c r="DR124" s="998"/>
      <c r="DS124" s="998"/>
      <c r="DT124" s="998"/>
      <c r="DU124" s="999"/>
      <c r="DV124" s="1001">
        <v>3</v>
      </c>
      <c r="DW124" s="1002"/>
      <c r="DX124" s="1002"/>
      <c r="DY124" s="1002"/>
      <c r="DZ124" s="1003"/>
    </row>
    <row r="125" spans="1:130" s="197" customFormat="1" ht="26.25" customHeight="1" thickBot="1">
      <c r="A125" s="975"/>
      <c r="B125" s="946"/>
      <c r="C125" s="916" t="s">
        <v>442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v>173584</v>
      </c>
      <c r="AB125" s="959"/>
      <c r="AC125" s="959"/>
      <c r="AD125" s="959"/>
      <c r="AE125" s="960"/>
      <c r="AF125" s="961">
        <v>82334</v>
      </c>
      <c r="AG125" s="959"/>
      <c r="AH125" s="959"/>
      <c r="AI125" s="959"/>
      <c r="AJ125" s="960"/>
      <c r="AK125" s="961">
        <v>82334</v>
      </c>
      <c r="AL125" s="959"/>
      <c r="AM125" s="959"/>
      <c r="AN125" s="959"/>
      <c r="AO125" s="960"/>
      <c r="AP125" s="962">
        <v>0.2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455</v>
      </c>
      <c r="CL125" s="1014"/>
      <c r="CM125" s="1014"/>
      <c r="CN125" s="1014"/>
      <c r="CO125" s="1015"/>
      <c r="CP125" s="940" t="s">
        <v>456</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445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680459</v>
      </c>
      <c r="AB126" s="959"/>
      <c r="AC126" s="959"/>
      <c r="AD126" s="959"/>
      <c r="AE126" s="960"/>
      <c r="AF126" s="961">
        <v>117245</v>
      </c>
      <c r="AG126" s="959"/>
      <c r="AH126" s="959"/>
      <c r="AI126" s="959"/>
      <c r="AJ126" s="960"/>
      <c r="AK126" s="961">
        <v>198212</v>
      </c>
      <c r="AL126" s="959"/>
      <c r="AM126" s="959"/>
      <c r="AN126" s="959"/>
      <c r="AO126" s="960"/>
      <c r="AP126" s="962">
        <v>0.6</v>
      </c>
      <c r="AQ126" s="963"/>
      <c r="AR126" s="963"/>
      <c r="AS126" s="963"/>
      <c r="AT126" s="964"/>
      <c r="AU126" s="233"/>
      <c r="AV126" s="233"/>
      <c r="AW126" s="233"/>
      <c r="AX126" s="1036" t="s">
        <v>457</v>
      </c>
      <c r="AY126" s="1037"/>
      <c r="AZ126" s="1037"/>
      <c r="BA126" s="1037"/>
      <c r="BB126" s="1037"/>
      <c r="BC126" s="1037"/>
      <c r="BD126" s="1037"/>
      <c r="BE126" s="1038"/>
      <c r="BF126" s="1052" t="s">
        <v>458</v>
      </c>
      <c r="BG126" s="1037"/>
      <c r="BH126" s="1037"/>
      <c r="BI126" s="1037"/>
      <c r="BJ126" s="1037"/>
      <c r="BK126" s="1037"/>
      <c r="BL126" s="1038"/>
      <c r="BM126" s="1052" t="s">
        <v>459</v>
      </c>
      <c r="BN126" s="1037"/>
      <c r="BO126" s="1037"/>
      <c r="BP126" s="1037"/>
      <c r="BQ126" s="1037"/>
      <c r="BR126" s="1037"/>
      <c r="BS126" s="1038"/>
      <c r="BT126" s="1052" t="s">
        <v>460</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461</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c r="A127" s="976"/>
      <c r="B127" s="948"/>
      <c r="C127" s="1004" t="s">
        <v>462</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257588</v>
      </c>
      <c r="AB127" s="959"/>
      <c r="AC127" s="959"/>
      <c r="AD127" s="959"/>
      <c r="AE127" s="960"/>
      <c r="AF127" s="961">
        <v>181766</v>
      </c>
      <c r="AG127" s="959"/>
      <c r="AH127" s="959"/>
      <c r="AI127" s="959"/>
      <c r="AJ127" s="960"/>
      <c r="AK127" s="961">
        <v>197388</v>
      </c>
      <c r="AL127" s="959"/>
      <c r="AM127" s="959"/>
      <c r="AN127" s="959"/>
      <c r="AO127" s="960"/>
      <c r="AP127" s="962">
        <v>0.6</v>
      </c>
      <c r="AQ127" s="963"/>
      <c r="AR127" s="963"/>
      <c r="AS127" s="963"/>
      <c r="AT127" s="964"/>
      <c r="AU127" s="233"/>
      <c r="AV127" s="233"/>
      <c r="AW127" s="233"/>
      <c r="AX127" s="886" t="s">
        <v>463</v>
      </c>
      <c r="AY127" s="887"/>
      <c r="AZ127" s="887"/>
      <c r="BA127" s="887"/>
      <c r="BB127" s="887"/>
      <c r="BC127" s="887"/>
      <c r="BD127" s="887"/>
      <c r="BE127" s="888"/>
      <c r="BF127" s="1041" t="s">
        <v>113</v>
      </c>
      <c r="BG127" s="1042"/>
      <c r="BH127" s="1042"/>
      <c r="BI127" s="1042"/>
      <c r="BJ127" s="1042"/>
      <c r="BK127" s="1042"/>
      <c r="BL127" s="1051"/>
      <c r="BM127" s="1041">
        <v>11.42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464</v>
      </c>
      <c r="CQ127" s="1045"/>
      <c r="CR127" s="1045"/>
      <c r="CS127" s="1045"/>
      <c r="CT127" s="1045"/>
      <c r="CU127" s="1045"/>
      <c r="CV127" s="1045"/>
      <c r="CW127" s="1045"/>
      <c r="CX127" s="1045"/>
      <c r="CY127" s="1045"/>
      <c r="CZ127" s="1045"/>
      <c r="DA127" s="1045"/>
      <c r="DB127" s="1045"/>
      <c r="DC127" s="1045"/>
      <c r="DD127" s="1045"/>
      <c r="DE127" s="1045"/>
      <c r="DF127" s="1046"/>
      <c r="DG127" s="1047">
        <v>90328</v>
      </c>
      <c r="DH127" s="1048"/>
      <c r="DI127" s="1048"/>
      <c r="DJ127" s="1048"/>
      <c r="DK127" s="1048"/>
      <c r="DL127" s="1048">
        <v>99237</v>
      </c>
      <c r="DM127" s="1048"/>
      <c r="DN127" s="1048"/>
      <c r="DO127" s="1048"/>
      <c r="DP127" s="1048"/>
      <c r="DQ127" s="1048">
        <v>107822</v>
      </c>
      <c r="DR127" s="1048"/>
      <c r="DS127" s="1048"/>
      <c r="DT127" s="1048"/>
      <c r="DU127" s="1048"/>
      <c r="DV127" s="1049">
        <v>0.3</v>
      </c>
      <c r="DW127" s="1049"/>
      <c r="DX127" s="1049"/>
      <c r="DY127" s="1049"/>
      <c r="DZ127" s="1050"/>
    </row>
    <row r="128" spans="1:130" s="197" customFormat="1" ht="26.25" customHeight="1">
      <c r="A128" s="1071" t="s">
        <v>465</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466</v>
      </c>
      <c r="X128" s="1073"/>
      <c r="Y128" s="1073"/>
      <c r="Z128" s="1074"/>
      <c r="AA128" s="1089">
        <v>203188</v>
      </c>
      <c r="AB128" s="1090"/>
      <c r="AC128" s="1090"/>
      <c r="AD128" s="1090"/>
      <c r="AE128" s="1091"/>
      <c r="AF128" s="1092">
        <v>211261</v>
      </c>
      <c r="AG128" s="1090"/>
      <c r="AH128" s="1090"/>
      <c r="AI128" s="1090"/>
      <c r="AJ128" s="1091"/>
      <c r="AK128" s="1092">
        <v>196488</v>
      </c>
      <c r="AL128" s="1090"/>
      <c r="AM128" s="1090"/>
      <c r="AN128" s="1090"/>
      <c r="AO128" s="1091"/>
      <c r="AP128" s="1093"/>
      <c r="AQ128" s="1094"/>
      <c r="AR128" s="1094"/>
      <c r="AS128" s="1094"/>
      <c r="AT128" s="1095"/>
      <c r="AU128" s="235"/>
      <c r="AV128" s="235"/>
      <c r="AW128" s="235"/>
      <c r="AX128" s="1054" t="s">
        <v>467</v>
      </c>
      <c r="AY128" s="950"/>
      <c r="AZ128" s="950"/>
      <c r="BA128" s="950"/>
      <c r="BB128" s="950"/>
      <c r="BC128" s="950"/>
      <c r="BD128" s="950"/>
      <c r="BE128" s="951"/>
      <c r="BF128" s="1066" t="s">
        <v>113</v>
      </c>
      <c r="BG128" s="1067"/>
      <c r="BH128" s="1067"/>
      <c r="BI128" s="1067"/>
      <c r="BJ128" s="1067"/>
      <c r="BK128" s="1067"/>
      <c r="BL128" s="1068"/>
      <c r="BM128" s="1066">
        <v>16.420000000000002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468</v>
      </c>
      <c r="X129" s="1061"/>
      <c r="Y129" s="1061"/>
      <c r="Z129" s="1062"/>
      <c r="AA129" s="958">
        <v>41648885</v>
      </c>
      <c r="AB129" s="959"/>
      <c r="AC129" s="959"/>
      <c r="AD129" s="959"/>
      <c r="AE129" s="960"/>
      <c r="AF129" s="961">
        <v>41727176</v>
      </c>
      <c r="AG129" s="959"/>
      <c r="AH129" s="959"/>
      <c r="AI129" s="959"/>
      <c r="AJ129" s="960"/>
      <c r="AK129" s="961">
        <v>41342752</v>
      </c>
      <c r="AL129" s="959"/>
      <c r="AM129" s="959"/>
      <c r="AN129" s="959"/>
      <c r="AO129" s="960"/>
      <c r="AP129" s="1063"/>
      <c r="AQ129" s="1064"/>
      <c r="AR129" s="1064"/>
      <c r="AS129" s="1064"/>
      <c r="AT129" s="1065"/>
      <c r="AU129" s="235"/>
      <c r="AV129" s="235"/>
      <c r="AW129" s="235"/>
      <c r="AX129" s="1054" t="s">
        <v>469</v>
      </c>
      <c r="AY129" s="950"/>
      <c r="AZ129" s="950"/>
      <c r="BA129" s="950"/>
      <c r="BB129" s="950"/>
      <c r="BC129" s="950"/>
      <c r="BD129" s="950"/>
      <c r="BE129" s="951"/>
      <c r="BF129" s="1055">
        <v>13.9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470</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471</v>
      </c>
      <c r="X130" s="1061"/>
      <c r="Y130" s="1061"/>
      <c r="Z130" s="1062"/>
      <c r="AA130" s="958">
        <v>7536545</v>
      </c>
      <c r="AB130" s="959"/>
      <c r="AC130" s="959"/>
      <c r="AD130" s="959"/>
      <c r="AE130" s="960"/>
      <c r="AF130" s="961">
        <v>7598295</v>
      </c>
      <c r="AG130" s="959"/>
      <c r="AH130" s="959"/>
      <c r="AI130" s="959"/>
      <c r="AJ130" s="960"/>
      <c r="AK130" s="961">
        <v>7711182</v>
      </c>
      <c r="AL130" s="959"/>
      <c r="AM130" s="959"/>
      <c r="AN130" s="959"/>
      <c r="AO130" s="960"/>
      <c r="AP130" s="1063"/>
      <c r="AQ130" s="1064"/>
      <c r="AR130" s="1064"/>
      <c r="AS130" s="1064"/>
      <c r="AT130" s="1065"/>
      <c r="AU130" s="235"/>
      <c r="AV130" s="235"/>
      <c r="AW130" s="235"/>
      <c r="AX130" s="1113" t="s">
        <v>472</v>
      </c>
      <c r="AY130" s="1045"/>
      <c r="AZ130" s="1045"/>
      <c r="BA130" s="1045"/>
      <c r="BB130" s="1045"/>
      <c r="BC130" s="1045"/>
      <c r="BD130" s="1045"/>
      <c r="BE130" s="1046"/>
      <c r="BF130" s="1075">
        <v>109.7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473</v>
      </c>
      <c r="X131" s="1084"/>
      <c r="Y131" s="1084"/>
      <c r="Z131" s="1085"/>
      <c r="AA131" s="997">
        <v>34112340</v>
      </c>
      <c r="AB131" s="998"/>
      <c r="AC131" s="998"/>
      <c r="AD131" s="998"/>
      <c r="AE131" s="999"/>
      <c r="AF131" s="1000">
        <v>34128881</v>
      </c>
      <c r="AG131" s="998"/>
      <c r="AH131" s="998"/>
      <c r="AI131" s="998"/>
      <c r="AJ131" s="999"/>
      <c r="AK131" s="1000">
        <v>33631570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474</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475</v>
      </c>
      <c r="W132" s="1101"/>
      <c r="X132" s="1101"/>
      <c r="Y132" s="1101"/>
      <c r="Z132" s="1102"/>
      <c r="AA132" s="1103">
        <v>15.12481114</v>
      </c>
      <c r="AB132" s="1104"/>
      <c r="AC132" s="1104"/>
      <c r="AD132" s="1104"/>
      <c r="AE132" s="1105"/>
      <c r="AF132" s="1106">
        <v>13.86317354</v>
      </c>
      <c r="AG132" s="1104"/>
      <c r="AH132" s="1104"/>
      <c r="AI132" s="1104"/>
      <c r="AJ132" s="1105"/>
      <c r="AK132" s="1106">
        <v>12.78014378</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476</v>
      </c>
      <c r="W133" s="1108"/>
      <c r="X133" s="1108"/>
      <c r="Y133" s="1108"/>
      <c r="Z133" s="1109"/>
      <c r="AA133" s="1110">
        <v>15.3</v>
      </c>
      <c r="AB133" s="1111"/>
      <c r="AC133" s="1111"/>
      <c r="AD133" s="1111"/>
      <c r="AE133" s="1112"/>
      <c r="AF133" s="1110">
        <v>14.7</v>
      </c>
      <c r="AG133" s="1111"/>
      <c r="AH133" s="1111"/>
      <c r="AI133" s="1111"/>
      <c r="AJ133" s="1112"/>
      <c r="AK133" s="1110">
        <v>13.9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G10" zoomScale="85" zoomScaleNormal="85" zoomScaleSheetLayoutView="85" workbookViewId="0">
      <selection activeCell="P27" sqref="P2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J1" zoomScaleNormal="40" zoomScaleSheetLayoutView="55" workbookViewId="0">
      <selection activeCell="A5" sqref="A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7" t="s">
        <v>479</v>
      </c>
      <c r="L7" s="254"/>
      <c r="M7" s="255" t="s">
        <v>480</v>
      </c>
      <c r="N7" s="256"/>
    </row>
    <row r="8" spans="1:16">
      <c r="A8" s="248"/>
      <c r="B8" s="244"/>
      <c r="C8" s="244"/>
      <c r="D8" s="244"/>
      <c r="E8" s="244"/>
      <c r="F8" s="244"/>
      <c r="G8" s="257"/>
      <c r="H8" s="258"/>
      <c r="I8" s="258"/>
      <c r="J8" s="259"/>
      <c r="K8" s="1118"/>
      <c r="L8" s="260" t="s">
        <v>481</v>
      </c>
      <c r="M8" s="261" t="s">
        <v>482</v>
      </c>
      <c r="N8" s="262" t="s">
        <v>483</v>
      </c>
    </row>
    <row r="9" spans="1:16">
      <c r="A9" s="248"/>
      <c r="B9" s="244"/>
      <c r="C9" s="244"/>
      <c r="D9" s="244"/>
      <c r="E9" s="244"/>
      <c r="F9" s="244"/>
      <c r="G9" s="1119" t="s">
        <v>484</v>
      </c>
      <c r="H9" s="1120"/>
      <c r="I9" s="1120"/>
      <c r="J9" s="1121"/>
      <c r="K9" s="263">
        <v>11073778</v>
      </c>
      <c r="L9" s="264">
        <v>89058</v>
      </c>
      <c r="M9" s="265">
        <v>60302</v>
      </c>
      <c r="N9" s="266">
        <v>47.7</v>
      </c>
    </row>
    <row r="10" spans="1:16">
      <c r="A10" s="248"/>
      <c r="B10" s="244"/>
      <c r="C10" s="244"/>
      <c r="D10" s="244"/>
      <c r="E10" s="244"/>
      <c r="F10" s="244"/>
      <c r="G10" s="1119" t="s">
        <v>485</v>
      </c>
      <c r="H10" s="1120"/>
      <c r="I10" s="1120"/>
      <c r="J10" s="1121"/>
      <c r="K10" s="267">
        <v>637131</v>
      </c>
      <c r="L10" s="268">
        <v>5124</v>
      </c>
      <c r="M10" s="269">
        <v>6332</v>
      </c>
      <c r="N10" s="270">
        <v>-19.100000000000001</v>
      </c>
    </row>
    <row r="11" spans="1:16" ht="13.5" customHeight="1">
      <c r="A11" s="248"/>
      <c r="B11" s="244"/>
      <c r="C11" s="244"/>
      <c r="D11" s="244"/>
      <c r="E11" s="244"/>
      <c r="F11" s="244"/>
      <c r="G11" s="1119" t="s">
        <v>486</v>
      </c>
      <c r="H11" s="1120"/>
      <c r="I11" s="1120"/>
      <c r="J11" s="1121"/>
      <c r="K11" s="267">
        <v>392384</v>
      </c>
      <c r="L11" s="268">
        <v>3156</v>
      </c>
      <c r="M11" s="269">
        <v>6536</v>
      </c>
      <c r="N11" s="270">
        <v>-51.7</v>
      </c>
    </row>
    <row r="12" spans="1:16" ht="13.5" customHeight="1">
      <c r="A12" s="248"/>
      <c r="B12" s="244"/>
      <c r="C12" s="244"/>
      <c r="D12" s="244"/>
      <c r="E12" s="244"/>
      <c r="F12" s="244"/>
      <c r="G12" s="1119" t="s">
        <v>487</v>
      </c>
      <c r="H12" s="1120"/>
      <c r="I12" s="1120"/>
      <c r="J12" s="1121"/>
      <c r="K12" s="267" t="s">
        <v>488</v>
      </c>
      <c r="L12" s="268" t="s">
        <v>488</v>
      </c>
      <c r="M12" s="269">
        <v>1341</v>
      </c>
      <c r="N12" s="270" t="s">
        <v>488</v>
      </c>
    </row>
    <row r="13" spans="1:16" ht="13.5" customHeight="1">
      <c r="A13" s="248"/>
      <c r="B13" s="244"/>
      <c r="C13" s="244"/>
      <c r="D13" s="244"/>
      <c r="E13" s="244"/>
      <c r="F13" s="244"/>
      <c r="G13" s="1119" t="s">
        <v>489</v>
      </c>
      <c r="H13" s="1120"/>
      <c r="I13" s="1120"/>
      <c r="J13" s="1121"/>
      <c r="K13" s="267" t="s">
        <v>488</v>
      </c>
      <c r="L13" s="268" t="s">
        <v>488</v>
      </c>
      <c r="M13" s="269" t="s">
        <v>488</v>
      </c>
      <c r="N13" s="270" t="s">
        <v>488</v>
      </c>
    </row>
    <row r="14" spans="1:16" ht="13.5" customHeight="1">
      <c r="A14" s="248"/>
      <c r="B14" s="244"/>
      <c r="C14" s="244"/>
      <c r="D14" s="244"/>
      <c r="E14" s="244"/>
      <c r="F14" s="244"/>
      <c r="G14" s="1119" t="s">
        <v>490</v>
      </c>
      <c r="H14" s="1120"/>
      <c r="I14" s="1120"/>
      <c r="J14" s="1121"/>
      <c r="K14" s="267">
        <v>176414</v>
      </c>
      <c r="L14" s="268">
        <v>1419</v>
      </c>
      <c r="M14" s="269">
        <v>2204</v>
      </c>
      <c r="N14" s="270">
        <v>-35.6</v>
      </c>
    </row>
    <row r="15" spans="1:16" ht="13.5" customHeight="1">
      <c r="A15" s="248"/>
      <c r="B15" s="244"/>
      <c r="C15" s="244"/>
      <c r="D15" s="244"/>
      <c r="E15" s="244"/>
      <c r="F15" s="244"/>
      <c r="G15" s="1119" t="s">
        <v>491</v>
      </c>
      <c r="H15" s="1120"/>
      <c r="I15" s="1120"/>
      <c r="J15" s="1121"/>
      <c r="K15" s="267">
        <v>465480</v>
      </c>
      <c r="L15" s="268">
        <v>3743</v>
      </c>
      <c r="M15" s="269">
        <v>2076</v>
      </c>
      <c r="N15" s="270">
        <v>80.3</v>
      </c>
    </row>
    <row r="16" spans="1:16">
      <c r="A16" s="248"/>
      <c r="B16" s="244"/>
      <c r="C16" s="244"/>
      <c r="D16" s="244"/>
      <c r="E16" s="244"/>
      <c r="F16" s="244"/>
      <c r="G16" s="1122" t="s">
        <v>492</v>
      </c>
      <c r="H16" s="1123"/>
      <c r="I16" s="1123"/>
      <c r="J16" s="1124"/>
      <c r="K16" s="268">
        <v>-1232634</v>
      </c>
      <c r="L16" s="268">
        <v>-9913</v>
      </c>
      <c r="M16" s="269">
        <v>-6969</v>
      </c>
      <c r="N16" s="270">
        <v>42.2</v>
      </c>
    </row>
    <row r="17" spans="1:16">
      <c r="A17" s="248"/>
      <c r="B17" s="244"/>
      <c r="C17" s="244"/>
      <c r="D17" s="244"/>
      <c r="E17" s="244"/>
      <c r="F17" s="244"/>
      <c r="G17" s="1122" t="s">
        <v>169</v>
      </c>
      <c r="H17" s="1123"/>
      <c r="I17" s="1123"/>
      <c r="J17" s="1124"/>
      <c r="K17" s="268">
        <v>11512553</v>
      </c>
      <c r="L17" s="268">
        <v>92586</v>
      </c>
      <c r="M17" s="269">
        <v>71822</v>
      </c>
      <c r="N17" s="270">
        <v>28.9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14" t="s">
        <v>497</v>
      </c>
      <c r="H21" s="1115"/>
      <c r="I21" s="1115"/>
      <c r="J21" s="1116"/>
      <c r="K21" s="280">
        <v>9.6999999999999993</v>
      </c>
      <c r="L21" s="281">
        <v>6.86</v>
      </c>
      <c r="M21" s="282">
        <v>2.84</v>
      </c>
      <c r="N21" s="249"/>
      <c r="O21" s="283"/>
      <c r="P21" s="279"/>
    </row>
    <row r="22" spans="1:16" s="284" customFormat="1">
      <c r="A22" s="279"/>
      <c r="B22" s="249"/>
      <c r="C22" s="249"/>
      <c r="D22" s="249"/>
      <c r="E22" s="249"/>
      <c r="F22" s="249"/>
      <c r="G22" s="1114" t="s">
        <v>498</v>
      </c>
      <c r="H22" s="1115"/>
      <c r="I22" s="1115"/>
      <c r="J22" s="1116"/>
      <c r="K22" s="285">
        <v>96.6</v>
      </c>
      <c r="L22" s="286">
        <v>97.8</v>
      </c>
      <c r="M22" s="287">
        <v>-1.2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7" t="s">
        <v>479</v>
      </c>
      <c r="L30" s="254"/>
      <c r="M30" s="255" t="s">
        <v>480</v>
      </c>
      <c r="N30" s="256"/>
    </row>
    <row r="31" spans="1:16">
      <c r="A31" s="248"/>
      <c r="B31" s="244"/>
      <c r="C31" s="244"/>
      <c r="D31" s="244"/>
      <c r="E31" s="244"/>
      <c r="F31" s="244"/>
      <c r="G31" s="257"/>
      <c r="H31" s="258"/>
      <c r="I31" s="258"/>
      <c r="J31" s="259"/>
      <c r="K31" s="1118"/>
      <c r="L31" s="260" t="s">
        <v>481</v>
      </c>
      <c r="M31" s="261" t="s">
        <v>482</v>
      </c>
      <c r="N31" s="262" t="s">
        <v>483</v>
      </c>
    </row>
    <row r="32" spans="1:16" ht="27" customHeight="1">
      <c r="A32" s="248"/>
      <c r="B32" s="244"/>
      <c r="C32" s="244"/>
      <c r="D32" s="244"/>
      <c r="E32" s="244"/>
      <c r="F32" s="244"/>
      <c r="G32" s="1130" t="s">
        <v>501</v>
      </c>
      <c r="H32" s="1131"/>
      <c r="I32" s="1131"/>
      <c r="J32" s="1132"/>
      <c r="K32" s="294">
        <v>8889985</v>
      </c>
      <c r="L32" s="294">
        <v>71495</v>
      </c>
      <c r="M32" s="295">
        <v>44054</v>
      </c>
      <c r="N32" s="296">
        <v>62.3</v>
      </c>
    </row>
    <row r="33" spans="1:16" ht="13.5" customHeight="1">
      <c r="A33" s="248"/>
      <c r="B33" s="244"/>
      <c r="C33" s="244"/>
      <c r="D33" s="244"/>
      <c r="E33" s="244"/>
      <c r="F33" s="244"/>
      <c r="G33" s="1130" t="s">
        <v>502</v>
      </c>
      <c r="H33" s="1131"/>
      <c r="I33" s="1131"/>
      <c r="J33" s="1132"/>
      <c r="K33" s="294" t="s">
        <v>488</v>
      </c>
      <c r="L33" s="294" t="s">
        <v>488</v>
      </c>
      <c r="M33" s="295" t="s">
        <v>488</v>
      </c>
      <c r="N33" s="296" t="s">
        <v>488</v>
      </c>
    </row>
    <row r="34" spans="1:16" ht="27" customHeight="1">
      <c r="A34" s="248"/>
      <c r="B34" s="244"/>
      <c r="C34" s="244"/>
      <c r="D34" s="244"/>
      <c r="E34" s="244"/>
      <c r="F34" s="244"/>
      <c r="G34" s="1130" t="s">
        <v>503</v>
      </c>
      <c r="H34" s="1131"/>
      <c r="I34" s="1131"/>
      <c r="J34" s="1132"/>
      <c r="K34" s="294" t="s">
        <v>488</v>
      </c>
      <c r="L34" s="294" t="s">
        <v>488</v>
      </c>
      <c r="M34" s="295">
        <v>38</v>
      </c>
      <c r="N34" s="296" t="s">
        <v>488</v>
      </c>
    </row>
    <row r="35" spans="1:16" ht="27" customHeight="1">
      <c r="A35" s="248"/>
      <c r="B35" s="244"/>
      <c r="C35" s="244"/>
      <c r="D35" s="244"/>
      <c r="E35" s="244"/>
      <c r="F35" s="244"/>
      <c r="G35" s="1130" t="s">
        <v>504</v>
      </c>
      <c r="H35" s="1131"/>
      <c r="I35" s="1131"/>
      <c r="J35" s="1132"/>
      <c r="K35" s="294">
        <v>2436745</v>
      </c>
      <c r="L35" s="294">
        <v>19597</v>
      </c>
      <c r="M35" s="295">
        <v>14333</v>
      </c>
      <c r="N35" s="296">
        <v>36.700000000000003</v>
      </c>
    </row>
    <row r="36" spans="1:16" ht="27" customHeight="1">
      <c r="A36" s="248"/>
      <c r="B36" s="244"/>
      <c r="C36" s="244"/>
      <c r="D36" s="244"/>
      <c r="E36" s="244"/>
      <c r="F36" s="244"/>
      <c r="G36" s="1130" t="s">
        <v>505</v>
      </c>
      <c r="H36" s="1131"/>
      <c r="I36" s="1131"/>
      <c r="J36" s="1132"/>
      <c r="K36" s="294">
        <v>214529</v>
      </c>
      <c r="L36" s="294">
        <v>1725</v>
      </c>
      <c r="M36" s="295">
        <v>2993</v>
      </c>
      <c r="N36" s="296">
        <v>-42.4</v>
      </c>
    </row>
    <row r="37" spans="1:16" ht="13.5" customHeight="1">
      <c r="A37" s="248"/>
      <c r="B37" s="244"/>
      <c r="C37" s="244"/>
      <c r="D37" s="244"/>
      <c r="E37" s="244"/>
      <c r="F37" s="244"/>
      <c r="G37" s="1130" t="s">
        <v>506</v>
      </c>
      <c r="H37" s="1131"/>
      <c r="I37" s="1131"/>
      <c r="J37" s="1132"/>
      <c r="K37" s="294">
        <v>664574</v>
      </c>
      <c r="L37" s="294">
        <v>5345</v>
      </c>
      <c r="M37" s="295">
        <v>2007</v>
      </c>
      <c r="N37" s="296">
        <v>166.3</v>
      </c>
    </row>
    <row r="38" spans="1:16" ht="27" customHeight="1">
      <c r="A38" s="248"/>
      <c r="B38" s="244"/>
      <c r="C38" s="244"/>
      <c r="D38" s="244"/>
      <c r="E38" s="244"/>
      <c r="F38" s="244"/>
      <c r="G38" s="1133" t="s">
        <v>507</v>
      </c>
      <c r="H38" s="1134"/>
      <c r="I38" s="1134"/>
      <c r="J38" s="1135"/>
      <c r="K38" s="297" t="s">
        <v>488</v>
      </c>
      <c r="L38" s="297" t="s">
        <v>488</v>
      </c>
      <c r="M38" s="298">
        <v>2</v>
      </c>
      <c r="N38" s="299" t="s">
        <v>488</v>
      </c>
      <c r="O38" s="293"/>
    </row>
    <row r="39" spans="1:16">
      <c r="A39" s="248"/>
      <c r="B39" s="244"/>
      <c r="C39" s="244"/>
      <c r="D39" s="244"/>
      <c r="E39" s="244"/>
      <c r="F39" s="244"/>
      <c r="G39" s="1133" t="s">
        <v>508</v>
      </c>
      <c r="H39" s="1134"/>
      <c r="I39" s="1134"/>
      <c r="J39" s="1135"/>
      <c r="K39" s="300">
        <v>-196488</v>
      </c>
      <c r="L39" s="300">
        <v>-1580</v>
      </c>
      <c r="M39" s="301">
        <v>-6167</v>
      </c>
      <c r="N39" s="302">
        <v>-74.400000000000006</v>
      </c>
      <c r="O39" s="293"/>
    </row>
    <row r="40" spans="1:16" ht="27" customHeight="1">
      <c r="A40" s="248"/>
      <c r="B40" s="244"/>
      <c r="C40" s="244"/>
      <c r="D40" s="244"/>
      <c r="E40" s="244"/>
      <c r="F40" s="244"/>
      <c r="G40" s="1130" t="s">
        <v>509</v>
      </c>
      <c r="H40" s="1131"/>
      <c r="I40" s="1131"/>
      <c r="J40" s="1132"/>
      <c r="K40" s="300">
        <v>-7711182</v>
      </c>
      <c r="L40" s="300">
        <v>-62015</v>
      </c>
      <c r="M40" s="301">
        <v>-39551</v>
      </c>
      <c r="N40" s="302">
        <v>56.8</v>
      </c>
      <c r="O40" s="293"/>
    </row>
    <row r="41" spans="1:16">
      <c r="A41" s="248"/>
      <c r="B41" s="244"/>
      <c r="C41" s="244"/>
      <c r="D41" s="244"/>
      <c r="E41" s="244"/>
      <c r="F41" s="244"/>
      <c r="G41" s="1136" t="s">
        <v>279</v>
      </c>
      <c r="H41" s="1137"/>
      <c r="I41" s="1137"/>
      <c r="J41" s="1138"/>
      <c r="K41" s="294">
        <v>4298163</v>
      </c>
      <c r="L41" s="300">
        <v>34567</v>
      </c>
      <c r="M41" s="301">
        <v>17708</v>
      </c>
      <c r="N41" s="302">
        <v>95.2</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25" t="s">
        <v>479</v>
      </c>
      <c r="J49" s="1127" t="s">
        <v>513</v>
      </c>
      <c r="K49" s="1128"/>
      <c r="L49" s="1128"/>
      <c r="M49" s="1128"/>
      <c r="N49" s="1129"/>
    </row>
    <row r="50" spans="1:14">
      <c r="A50" s="248"/>
      <c r="B50" s="244"/>
      <c r="C50" s="244"/>
      <c r="D50" s="244"/>
      <c r="E50" s="244"/>
      <c r="F50" s="244"/>
      <c r="G50" s="312"/>
      <c r="H50" s="313"/>
      <c r="I50" s="1126"/>
      <c r="J50" s="314" t="s">
        <v>514</v>
      </c>
      <c r="K50" s="315" t="s">
        <v>515</v>
      </c>
      <c r="L50" s="316" t="s">
        <v>516</v>
      </c>
      <c r="M50" s="317" t="s">
        <v>517</v>
      </c>
      <c r="N50" s="318" t="s">
        <v>518</v>
      </c>
    </row>
    <row r="51" spans="1:14">
      <c r="A51" s="248"/>
      <c r="B51" s="244"/>
      <c r="C51" s="244"/>
      <c r="D51" s="244"/>
      <c r="E51" s="244"/>
      <c r="F51" s="244"/>
      <c r="G51" s="310" t="s">
        <v>519</v>
      </c>
      <c r="H51" s="311"/>
      <c r="I51" s="319" t="s">
        <v>488</v>
      </c>
      <c r="J51" s="320" t="s">
        <v>488</v>
      </c>
      <c r="K51" s="321" t="s">
        <v>488</v>
      </c>
      <c r="L51" s="322" t="s">
        <v>488</v>
      </c>
      <c r="M51" s="323" t="s">
        <v>488</v>
      </c>
      <c r="N51" s="324" t="s">
        <v>488</v>
      </c>
    </row>
    <row r="52" spans="1:14">
      <c r="A52" s="248"/>
      <c r="B52" s="244"/>
      <c r="C52" s="244"/>
      <c r="D52" s="244"/>
      <c r="E52" s="244"/>
      <c r="F52" s="244"/>
      <c r="G52" s="325"/>
      <c r="H52" s="326" t="s">
        <v>520</v>
      </c>
      <c r="I52" s="327" t="s">
        <v>488</v>
      </c>
      <c r="J52" s="328" t="s">
        <v>488</v>
      </c>
      <c r="K52" s="329" t="s">
        <v>488</v>
      </c>
      <c r="L52" s="330" t="s">
        <v>488</v>
      </c>
      <c r="M52" s="331" t="s">
        <v>488</v>
      </c>
      <c r="N52" s="332" t="s">
        <v>488</v>
      </c>
    </row>
    <row r="53" spans="1:14">
      <c r="A53" s="248"/>
      <c r="B53" s="244"/>
      <c r="C53" s="244"/>
      <c r="D53" s="244"/>
      <c r="E53" s="244"/>
      <c r="F53" s="244"/>
      <c r="G53" s="310" t="s">
        <v>521</v>
      </c>
      <c r="H53" s="311"/>
      <c r="I53" s="319">
        <v>14196465</v>
      </c>
      <c r="J53" s="320">
        <v>111318</v>
      </c>
      <c r="K53" s="321" t="s">
        <v>488</v>
      </c>
      <c r="L53" s="322">
        <v>50671</v>
      </c>
      <c r="M53" s="323" t="s">
        <v>488</v>
      </c>
      <c r="N53" s="324" t="s">
        <v>488</v>
      </c>
    </row>
    <row r="54" spans="1:14">
      <c r="A54" s="248"/>
      <c r="B54" s="244"/>
      <c r="C54" s="244"/>
      <c r="D54" s="244"/>
      <c r="E54" s="244"/>
      <c r="F54" s="244"/>
      <c r="G54" s="325"/>
      <c r="H54" s="326" t="s">
        <v>520</v>
      </c>
      <c r="I54" s="327">
        <v>7711010</v>
      </c>
      <c r="J54" s="328">
        <v>60464</v>
      </c>
      <c r="K54" s="329" t="s">
        <v>488</v>
      </c>
      <c r="L54" s="330">
        <v>30499</v>
      </c>
      <c r="M54" s="331" t="s">
        <v>488</v>
      </c>
      <c r="N54" s="332" t="s">
        <v>488</v>
      </c>
    </row>
    <row r="55" spans="1:14">
      <c r="A55" s="248"/>
      <c r="B55" s="244"/>
      <c r="C55" s="244"/>
      <c r="D55" s="244"/>
      <c r="E55" s="244"/>
      <c r="F55" s="244"/>
      <c r="G55" s="310" t="s">
        <v>522</v>
      </c>
      <c r="H55" s="311"/>
      <c r="I55" s="319">
        <v>15173576</v>
      </c>
      <c r="J55" s="320">
        <v>119517</v>
      </c>
      <c r="K55" s="321">
        <v>7.4</v>
      </c>
      <c r="L55" s="322">
        <v>57996</v>
      </c>
      <c r="M55" s="323">
        <v>14.5</v>
      </c>
      <c r="N55" s="324">
        <v>-7.1</v>
      </c>
    </row>
    <row r="56" spans="1:14">
      <c r="A56" s="248"/>
      <c r="B56" s="244"/>
      <c r="C56" s="244"/>
      <c r="D56" s="244"/>
      <c r="E56" s="244"/>
      <c r="F56" s="244"/>
      <c r="G56" s="325"/>
      <c r="H56" s="326" t="s">
        <v>520</v>
      </c>
      <c r="I56" s="327">
        <v>6918166</v>
      </c>
      <c r="J56" s="328">
        <v>54492</v>
      </c>
      <c r="K56" s="329">
        <v>-9.9</v>
      </c>
      <c r="L56" s="330">
        <v>32288</v>
      </c>
      <c r="M56" s="331">
        <v>5.9</v>
      </c>
      <c r="N56" s="332">
        <v>-15.8</v>
      </c>
    </row>
    <row r="57" spans="1:14">
      <c r="A57" s="248"/>
      <c r="B57" s="244"/>
      <c r="C57" s="244"/>
      <c r="D57" s="244"/>
      <c r="E57" s="244"/>
      <c r="F57" s="244"/>
      <c r="G57" s="310" t="s">
        <v>523</v>
      </c>
      <c r="H57" s="311"/>
      <c r="I57" s="319">
        <v>15374809</v>
      </c>
      <c r="J57" s="320">
        <v>122086</v>
      </c>
      <c r="K57" s="321">
        <v>2.1</v>
      </c>
      <c r="L57" s="322">
        <v>64620</v>
      </c>
      <c r="M57" s="323">
        <v>11.4</v>
      </c>
      <c r="N57" s="324">
        <v>-9.3000000000000007</v>
      </c>
    </row>
    <row r="58" spans="1:14">
      <c r="A58" s="248"/>
      <c r="B58" s="244"/>
      <c r="C58" s="244"/>
      <c r="D58" s="244"/>
      <c r="E58" s="244"/>
      <c r="F58" s="244"/>
      <c r="G58" s="325"/>
      <c r="H58" s="326" t="s">
        <v>520</v>
      </c>
      <c r="I58" s="327">
        <v>9833477</v>
      </c>
      <c r="J58" s="328">
        <v>78084</v>
      </c>
      <c r="K58" s="329">
        <v>43.3</v>
      </c>
      <c r="L58" s="330">
        <v>37260</v>
      </c>
      <c r="M58" s="331">
        <v>15.4</v>
      </c>
      <c r="N58" s="332">
        <v>27.9</v>
      </c>
    </row>
    <row r="59" spans="1:14">
      <c r="A59" s="248"/>
      <c r="B59" s="244"/>
      <c r="C59" s="244"/>
      <c r="D59" s="244"/>
      <c r="E59" s="244"/>
      <c r="F59" s="244"/>
      <c r="G59" s="310" t="s">
        <v>524</v>
      </c>
      <c r="H59" s="311"/>
      <c r="I59" s="319">
        <v>13357867</v>
      </c>
      <c r="J59" s="320">
        <v>107427</v>
      </c>
      <c r="K59" s="321">
        <v>-12</v>
      </c>
      <c r="L59" s="322">
        <v>64287</v>
      </c>
      <c r="M59" s="323">
        <v>-0.5</v>
      </c>
      <c r="N59" s="324">
        <v>-11.5</v>
      </c>
    </row>
    <row r="60" spans="1:14">
      <c r="A60" s="248"/>
      <c r="B60" s="244"/>
      <c r="C60" s="244"/>
      <c r="D60" s="244"/>
      <c r="E60" s="244"/>
      <c r="F60" s="244"/>
      <c r="G60" s="325"/>
      <c r="H60" s="326" t="s">
        <v>520</v>
      </c>
      <c r="I60" s="333">
        <v>7505711</v>
      </c>
      <c r="J60" s="328">
        <v>60362</v>
      </c>
      <c r="K60" s="329">
        <v>-22.7</v>
      </c>
      <c r="L60" s="330">
        <v>41052</v>
      </c>
      <c r="M60" s="331">
        <v>10.199999999999999</v>
      </c>
      <c r="N60" s="332">
        <v>-32.9</v>
      </c>
    </row>
    <row r="61" spans="1:14">
      <c r="A61" s="248"/>
      <c r="B61" s="244"/>
      <c r="C61" s="244"/>
      <c r="D61" s="244"/>
      <c r="E61" s="244"/>
      <c r="F61" s="244"/>
      <c r="G61" s="310" t="s">
        <v>525</v>
      </c>
      <c r="H61" s="334"/>
      <c r="I61" s="335">
        <v>14525679</v>
      </c>
      <c r="J61" s="336">
        <v>115087</v>
      </c>
      <c r="K61" s="337">
        <v>-0.8</v>
      </c>
      <c r="L61" s="338">
        <v>59394</v>
      </c>
      <c r="M61" s="339">
        <v>8.5</v>
      </c>
      <c r="N61" s="324">
        <v>-9.3000000000000007</v>
      </c>
    </row>
    <row r="62" spans="1:14">
      <c r="A62" s="248"/>
      <c r="B62" s="244"/>
      <c r="C62" s="244"/>
      <c r="D62" s="244"/>
      <c r="E62" s="244"/>
      <c r="F62" s="244"/>
      <c r="G62" s="325"/>
      <c r="H62" s="326" t="s">
        <v>520</v>
      </c>
      <c r="I62" s="327">
        <v>7992091</v>
      </c>
      <c r="J62" s="328">
        <v>63351</v>
      </c>
      <c r="K62" s="329">
        <v>3.6</v>
      </c>
      <c r="L62" s="330">
        <v>35275</v>
      </c>
      <c r="M62" s="331">
        <v>10.5</v>
      </c>
      <c r="N62" s="332">
        <v>-6.9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9"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t="s">
        <v>488</v>
      </c>
      <c r="G47" s="12">
        <v>15.24</v>
      </c>
      <c r="H47" s="12">
        <v>12.27</v>
      </c>
      <c r="I47" s="12">
        <v>5.63</v>
      </c>
      <c r="J47" s="13">
        <v>4.8099999999999996</v>
      </c>
    </row>
    <row r="48" spans="2:10" ht="57.75" customHeight="1">
      <c r="B48" s="14"/>
      <c r="C48" s="1141" t="s">
        <v>4</v>
      </c>
      <c r="D48" s="1141"/>
      <c r="E48" s="1142"/>
      <c r="F48" s="15" t="s">
        <v>488</v>
      </c>
      <c r="G48" s="16">
        <v>7.67</v>
      </c>
      <c r="H48" s="16">
        <v>5.0599999999999996</v>
      </c>
      <c r="I48" s="16">
        <v>6.67</v>
      </c>
      <c r="J48" s="17">
        <v>6.64</v>
      </c>
    </row>
    <row r="49" spans="2:10" ht="57.75" customHeight="1" thickBot="1">
      <c r="B49" s="18"/>
      <c r="C49" s="1143" t="s">
        <v>5</v>
      </c>
      <c r="D49" s="1143"/>
      <c r="E49" s="1144"/>
      <c r="F49" s="19" t="s">
        <v>488</v>
      </c>
      <c r="G49" s="20">
        <v>4.3600000000000003</v>
      </c>
      <c r="H49" s="20" t="s">
        <v>532</v>
      </c>
      <c r="I49" s="20" t="s">
        <v>533</v>
      </c>
      <c r="J49" s="21">
        <v>0.34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534</v>
      </c>
      <c r="D34" s="1151"/>
      <c r="E34" s="1152"/>
      <c r="F34" s="32" t="s">
        <v>488</v>
      </c>
      <c r="G34" s="33">
        <v>7.64</v>
      </c>
      <c r="H34" s="33">
        <v>5.03</v>
      </c>
      <c r="I34" s="33">
        <v>6.65</v>
      </c>
      <c r="J34" s="34">
        <v>6.62</v>
      </c>
      <c r="K34" s="22"/>
      <c r="L34" s="22"/>
      <c r="M34" s="22"/>
      <c r="N34" s="22"/>
      <c r="O34" s="22"/>
      <c r="P34" s="22"/>
    </row>
    <row r="35" spans="1:16" ht="39" customHeight="1">
      <c r="A35" s="22"/>
      <c r="B35" s="35"/>
      <c r="C35" s="1145" t="s">
        <v>535</v>
      </c>
      <c r="D35" s="1146"/>
      <c r="E35" s="1147"/>
      <c r="F35" s="36" t="s">
        <v>488</v>
      </c>
      <c r="G35" s="37">
        <v>3.31</v>
      </c>
      <c r="H35" s="37">
        <v>3.15</v>
      </c>
      <c r="I35" s="37">
        <v>2.2799999999999998</v>
      </c>
      <c r="J35" s="38">
        <v>4.8899999999999997</v>
      </c>
      <c r="K35" s="22"/>
      <c r="L35" s="22"/>
      <c r="M35" s="22"/>
      <c r="N35" s="22"/>
      <c r="O35" s="22"/>
      <c r="P35" s="22"/>
    </row>
    <row r="36" spans="1:16" ht="39" customHeight="1">
      <c r="A36" s="22"/>
      <c r="B36" s="35"/>
      <c r="C36" s="1145" t="s">
        <v>536</v>
      </c>
      <c r="D36" s="1146"/>
      <c r="E36" s="1147"/>
      <c r="F36" s="36" t="s">
        <v>488</v>
      </c>
      <c r="G36" s="37">
        <v>2.74</v>
      </c>
      <c r="H36" s="37">
        <v>2.68</v>
      </c>
      <c r="I36" s="37">
        <v>2.87</v>
      </c>
      <c r="J36" s="38">
        <v>2.81</v>
      </c>
      <c r="K36" s="22"/>
      <c r="L36" s="22"/>
      <c r="M36" s="22"/>
      <c r="N36" s="22"/>
      <c r="O36" s="22"/>
      <c r="P36" s="22"/>
    </row>
    <row r="37" spans="1:16" ht="39" customHeight="1">
      <c r="A37" s="22"/>
      <c r="B37" s="35"/>
      <c r="C37" s="1145" t="s">
        <v>537</v>
      </c>
      <c r="D37" s="1146"/>
      <c r="E37" s="1147"/>
      <c r="F37" s="36" t="s">
        <v>488</v>
      </c>
      <c r="G37" s="37">
        <v>0.09</v>
      </c>
      <c r="H37" s="37">
        <v>0.13</v>
      </c>
      <c r="I37" s="37">
        <v>0.18</v>
      </c>
      <c r="J37" s="38">
        <v>0.22</v>
      </c>
      <c r="K37" s="22"/>
      <c r="L37" s="22"/>
      <c r="M37" s="22"/>
      <c r="N37" s="22"/>
      <c r="O37" s="22"/>
      <c r="P37" s="22"/>
    </row>
    <row r="38" spans="1:16" ht="39" customHeight="1">
      <c r="A38" s="22"/>
      <c r="B38" s="35"/>
      <c r="C38" s="1145" t="s">
        <v>538</v>
      </c>
      <c r="D38" s="1146"/>
      <c r="E38" s="1147"/>
      <c r="F38" s="36" t="s">
        <v>488</v>
      </c>
      <c r="G38" s="37">
        <v>0.31</v>
      </c>
      <c r="H38" s="37">
        <v>0.9</v>
      </c>
      <c r="I38" s="37">
        <v>0.17</v>
      </c>
      <c r="J38" s="38">
        <v>0.17</v>
      </c>
      <c r="K38" s="22"/>
      <c r="L38" s="22"/>
      <c r="M38" s="22"/>
      <c r="N38" s="22"/>
      <c r="O38" s="22"/>
      <c r="P38" s="22"/>
    </row>
    <row r="39" spans="1:16" ht="39" customHeight="1">
      <c r="A39" s="22"/>
      <c r="B39" s="35"/>
      <c r="C39" s="1145" t="s">
        <v>539</v>
      </c>
      <c r="D39" s="1146"/>
      <c r="E39" s="1147"/>
      <c r="F39" s="36" t="s">
        <v>488</v>
      </c>
      <c r="G39" s="37">
        <v>0.15</v>
      </c>
      <c r="H39" s="37">
        <v>0.16</v>
      </c>
      <c r="I39" s="37">
        <v>0.16</v>
      </c>
      <c r="J39" s="38">
        <v>0.12</v>
      </c>
      <c r="K39" s="22"/>
      <c r="L39" s="22"/>
      <c r="M39" s="22"/>
      <c r="N39" s="22"/>
      <c r="O39" s="22"/>
      <c r="P39" s="22"/>
    </row>
    <row r="40" spans="1:16" ht="39" customHeight="1">
      <c r="A40" s="22"/>
      <c r="B40" s="35"/>
      <c r="C40" s="1145" t="s">
        <v>540</v>
      </c>
      <c r="D40" s="1146"/>
      <c r="E40" s="1147"/>
      <c r="F40" s="36" t="s">
        <v>488</v>
      </c>
      <c r="G40" s="37">
        <v>0</v>
      </c>
      <c r="H40" s="37">
        <v>0</v>
      </c>
      <c r="I40" s="37">
        <v>0</v>
      </c>
      <c r="J40" s="38">
        <v>0</v>
      </c>
      <c r="K40" s="22"/>
      <c r="L40" s="22"/>
      <c r="M40" s="22"/>
      <c r="N40" s="22"/>
      <c r="O40" s="22"/>
      <c r="P40" s="22"/>
    </row>
    <row r="41" spans="1:16" ht="39" customHeight="1">
      <c r="A41" s="22"/>
      <c r="B41" s="35"/>
      <c r="C41" s="1145" t="s">
        <v>541</v>
      </c>
      <c r="D41" s="1146"/>
      <c r="E41" s="1147"/>
      <c r="F41" s="36" t="s">
        <v>488</v>
      </c>
      <c r="G41" s="37">
        <v>0</v>
      </c>
      <c r="H41" s="37">
        <v>0</v>
      </c>
      <c r="I41" s="37">
        <v>0</v>
      </c>
      <c r="J41" s="38">
        <v>0</v>
      </c>
      <c r="K41" s="22"/>
      <c r="L41" s="22"/>
      <c r="M41" s="22"/>
      <c r="N41" s="22"/>
      <c r="O41" s="22"/>
      <c r="P41" s="22"/>
    </row>
    <row r="42" spans="1:16" ht="39" customHeight="1">
      <c r="A42" s="22"/>
      <c r="B42" s="39"/>
      <c r="C42" s="1145" t="s">
        <v>542</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543</v>
      </c>
      <c r="D43" s="1149"/>
      <c r="E43" s="1150"/>
      <c r="F43" s="41" t="s">
        <v>488</v>
      </c>
      <c r="G43" s="42">
        <v>0.16</v>
      </c>
      <c r="H43" s="42">
        <v>0.01</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t="s">
        <v>488</v>
      </c>
      <c r="L45" s="60">
        <v>9035</v>
      </c>
      <c r="M45" s="60">
        <v>8884</v>
      </c>
      <c r="N45" s="60">
        <v>9176</v>
      </c>
      <c r="O45" s="61">
        <v>8890</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t="s">
        <v>488</v>
      </c>
      <c r="L48" s="64">
        <v>2153</v>
      </c>
      <c r="M48" s="64">
        <v>2178</v>
      </c>
      <c r="N48" s="64">
        <v>2317</v>
      </c>
      <c r="O48" s="65">
        <v>2437</v>
      </c>
      <c r="P48" s="48"/>
      <c r="Q48" s="48"/>
      <c r="R48" s="48"/>
      <c r="S48" s="48"/>
      <c r="T48" s="48"/>
      <c r="U48" s="48"/>
    </row>
    <row r="49" spans="1:21" ht="30.75" customHeight="1">
      <c r="A49" s="48"/>
      <c r="B49" s="1163"/>
      <c r="C49" s="1164"/>
      <c r="D49" s="62"/>
      <c r="E49" s="1155" t="s">
        <v>16</v>
      </c>
      <c r="F49" s="1155"/>
      <c r="G49" s="1155"/>
      <c r="H49" s="1155"/>
      <c r="I49" s="1155"/>
      <c r="J49" s="1156"/>
      <c r="K49" s="63" t="s">
        <v>488</v>
      </c>
      <c r="L49" s="64">
        <v>591</v>
      </c>
      <c r="M49" s="64">
        <v>495</v>
      </c>
      <c r="N49" s="64">
        <v>465</v>
      </c>
      <c r="O49" s="65">
        <v>215</v>
      </c>
      <c r="P49" s="48"/>
      <c r="Q49" s="48"/>
      <c r="R49" s="48"/>
      <c r="S49" s="48"/>
      <c r="T49" s="48"/>
      <c r="U49" s="48"/>
    </row>
    <row r="50" spans="1:21" ht="30.75" customHeight="1">
      <c r="A50" s="48"/>
      <c r="B50" s="1163"/>
      <c r="C50" s="1164"/>
      <c r="D50" s="62"/>
      <c r="E50" s="1155" t="s">
        <v>17</v>
      </c>
      <c r="F50" s="1155"/>
      <c r="G50" s="1155"/>
      <c r="H50" s="1155"/>
      <c r="I50" s="1155"/>
      <c r="J50" s="1156"/>
      <c r="K50" s="63" t="s">
        <v>488</v>
      </c>
      <c r="L50" s="64">
        <v>1030</v>
      </c>
      <c r="M50" s="64">
        <v>1342</v>
      </c>
      <c r="N50" s="64">
        <v>583</v>
      </c>
      <c r="O50" s="65">
        <v>665</v>
      </c>
      <c r="P50" s="48"/>
      <c r="Q50" s="48"/>
      <c r="R50" s="48"/>
      <c r="S50" s="48"/>
      <c r="T50" s="48"/>
      <c r="U50" s="48"/>
    </row>
    <row r="51" spans="1:21" ht="30.75" customHeight="1">
      <c r="A51" s="48"/>
      <c r="B51" s="1165"/>
      <c r="C51" s="1166"/>
      <c r="D51" s="66"/>
      <c r="E51" s="1155" t="s">
        <v>18</v>
      </c>
      <c r="F51" s="1155"/>
      <c r="G51" s="1155"/>
      <c r="H51" s="1155"/>
      <c r="I51" s="1155"/>
      <c r="J51" s="1156"/>
      <c r="K51" s="63" t="s">
        <v>488</v>
      </c>
      <c r="L51" s="64" t="s">
        <v>488</v>
      </c>
      <c r="M51" s="64" t="s">
        <v>488</v>
      </c>
      <c r="N51" s="64" t="s">
        <v>488</v>
      </c>
      <c r="O51" s="65" t="s">
        <v>488</v>
      </c>
      <c r="P51" s="48"/>
      <c r="Q51" s="48"/>
      <c r="R51" s="48"/>
      <c r="S51" s="48"/>
      <c r="T51" s="48"/>
      <c r="U51" s="48"/>
    </row>
    <row r="52" spans="1:21" ht="30.75" customHeight="1">
      <c r="A52" s="48"/>
      <c r="B52" s="1153" t="s">
        <v>19</v>
      </c>
      <c r="C52" s="1154"/>
      <c r="D52" s="66"/>
      <c r="E52" s="1155" t="s">
        <v>20</v>
      </c>
      <c r="F52" s="1155"/>
      <c r="G52" s="1155"/>
      <c r="H52" s="1155"/>
      <c r="I52" s="1155"/>
      <c r="J52" s="1156"/>
      <c r="K52" s="63" t="s">
        <v>488</v>
      </c>
      <c r="L52" s="64">
        <v>7492</v>
      </c>
      <c r="M52" s="64">
        <v>7739</v>
      </c>
      <c r="N52" s="64">
        <v>7808</v>
      </c>
      <c r="O52" s="65">
        <v>7907</v>
      </c>
      <c r="P52" s="48"/>
      <c r="Q52" s="48"/>
      <c r="R52" s="48"/>
      <c r="S52" s="48"/>
      <c r="T52" s="48"/>
      <c r="U52" s="48"/>
    </row>
    <row r="53" spans="1:21" ht="30.75" customHeight="1" thickBot="1">
      <c r="A53" s="48"/>
      <c r="B53" s="1157" t="s">
        <v>21</v>
      </c>
      <c r="C53" s="1158"/>
      <c r="D53" s="67"/>
      <c r="E53" s="1159" t="s">
        <v>22</v>
      </c>
      <c r="F53" s="1159"/>
      <c r="G53" s="1159"/>
      <c r="H53" s="1159"/>
      <c r="I53" s="1159"/>
      <c r="J53" s="1160"/>
      <c r="K53" s="68" t="s">
        <v>488</v>
      </c>
      <c r="L53" s="69">
        <v>5317</v>
      </c>
      <c r="M53" s="69">
        <v>5160</v>
      </c>
      <c r="N53" s="69">
        <v>4733</v>
      </c>
      <c r="O53" s="70">
        <v>4300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 尚</cp:lastModifiedBy>
  <cp:lastPrinted>2016-04-25T01:33:40Z</cp:lastPrinted>
  <dcterms:created xsi:type="dcterms:W3CDTF">2016-02-15T00:34:48Z</dcterms:created>
  <dcterms:modified xsi:type="dcterms:W3CDTF">2016-04-25T01:39:39Z</dcterms:modified>
  <cp:category/>
</cp:coreProperties>
</file>