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<sst xmlns="http://schemas.openxmlformats.org/spreadsheetml/2006/main" count="221" uniqueCount="111">
  <si>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</si>
  <si>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</si>
  <si>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</si>
  <si>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</si>
  <si>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</si>
  <si>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</si>
  <si>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</si>
  <si>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</si>
  <si>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</si>
  <si>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</si>
  <si>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</si>
  <si>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</si>
  <si>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</si>
  <si>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</si>
  <si>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</si>
  <si>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</si>
  <si>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</si>
  <si>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</si>
  <si>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</si>
  <si>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</si>
  <si>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</si>
  <si>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</si>
  <si>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</si>
  <si>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</si>
  <si>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</si>
  <si>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</si>
  <si>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</si>
  <si>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</si>
  <si>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</si>
  <si>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</si>
  <si>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</si>
  <si>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</si>
  <si>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</si>
  <si>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</si>
  <si>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</si>
  <si>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</si>
  <si>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</si>
  <si>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</si>
  <si>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</si>
  <si>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</si>
  <si>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</si>
  <si>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</si>
  <si>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</si>
  <si>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</si>
  <si>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</si>
  <si>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</si>
  <si>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</si>
  <si>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</si>
  <si>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</si>
  <si>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</si>
  <si>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</si>
  <si>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</si>
  <si>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</si>
  <si>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</si>
  <si>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</si>
  <si>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</si>
  <si>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</si>
  <si>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</si>
  <si>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</si>
  <si>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</si>
  <si>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</si>
  <si>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</si>
  <si>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</si>
  <si>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</si>
  <si>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</si>
  <si>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</si>
  <si>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</si>
  <si>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</si>
  <si>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</si>
  <si>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</si>
  <si>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</si>
  <si>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</si>
  <si>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</si>
  <si>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</si>
  <si>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</si>
  <si>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</si>
  <si>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</si>
  <si>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</si>
  <si>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</si>
  <si>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</si>
  <si>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</si>
  <si>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</si>
  <si>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</si>
  <si>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</si>
  <si>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</si>
  <si>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</si>
  <si>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</si>
  <si>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</si>
  <si>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</si>
  <si>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</si>
  <si>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</si>
  <si>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</si>
  <si>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</si>
  <si>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</si>
  <si>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</si>
  <si>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</si>
  <si>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岩手県　一関市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</si>
  <si>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</si>
  <si>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</si>
  <si>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</si>
  <si>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</si>
  <si>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</si>
  <si>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</si>
  <si>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</si>
  <si>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</si>
  <si>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</si>
  <si>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</si>
  <si>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</si>
  <si>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単年度収支においては、右肩上がりではあるものの、低い水準にとどまっている状況にあります。
　水洗化率は緩やかに上昇していますが、区域内人口の減少や節水指向の高まりから使用料収入の伸びは低調となっています。
　初期施設の整備完了から10年超が経過し、区域内人口や流入水量の減少により施設利用率も低調であるとともに、修繕費用の増加と合わせて、過大となっている施設管理費が汚水処理原価を押し上げている状況にあります。</t>
    <rPh sb="1" eb="4">
      <t>タンネンド</t>
    </rPh>
    <rPh sb="4" eb="6">
      <t>シュウシ</t>
    </rPh>
    <rPh sb="12" eb="14">
      <t>ミギカタ</t>
    </rPh>
    <rPh sb="14" eb="15">
      <t>ア</t>
    </rPh>
    <rPh sb="25" eb="26">
      <t>ヒク</t>
    </rPh>
    <rPh sb="27" eb="29">
      <t>スイジュン</t>
    </rPh>
    <rPh sb="37" eb="39">
      <t>ジョウキョウ</t>
    </rPh>
    <rPh sb="84" eb="87">
      <t>シヨウリョウ</t>
    </rPh>
    <rPh sb="87" eb="89">
      <t>シュウニュウ</t>
    </rPh>
    <rPh sb="93" eb="95">
      <t>テイチョウ</t>
    </rPh>
    <rPh sb="198" eb="200">
      <t>ジョウキョウ</t>
    </rPh>
    <phoneticPr fontId="4"/>
  </si>
  <si>
    <t>　平成23年度は東日本大震災による災害復旧において管渠更新を行ったところです。
　初期に整備した施設・設備は、経年劣化による故障なども相次いでおり計画的な更新が急務であることから、今後、処理区毎に策定する長寿命化計画に基づき、補助事業等を活用しながら施設の維持・更新に努めます。</t>
    <rPh sb="1" eb="3">
      <t>ヘイセイ</t>
    </rPh>
    <rPh sb="125" eb="127">
      <t>シセツ</t>
    </rPh>
    <rPh sb="128" eb="130">
      <t>イジ</t>
    </rPh>
    <rPh sb="131" eb="133">
      <t>コウシン</t>
    </rPh>
    <rPh sb="134" eb="135">
      <t>ツト</t>
    </rPh>
    <phoneticPr fontId="4"/>
  </si>
  <si>
    <t>　当事業は、平成27年度の花泉地域での整備をもって完了することから、今後は施設の維持を中心に管理を行っていくこととなります。
　使用料のみの経費では、改修が困難なことから、費用削減に取り組むとともに、水洗化率を上げる取組として普及活動を行います。</t>
    <rPh sb="6" eb="8">
      <t>ヘイセイ</t>
    </rPh>
    <rPh sb="10" eb="12">
      <t>ネンド</t>
    </rPh>
    <rPh sb="13" eb="15">
      <t>ハナイズミ</t>
    </rPh>
    <rPh sb="15" eb="17">
      <t>チイキ</t>
    </rPh>
    <rPh sb="19" eb="21">
      <t>セイビ</t>
    </rPh>
    <rPh sb="25" eb="27">
      <t>カンリョウ</t>
    </rPh>
    <rPh sb="37" eb="39">
      <t>シセツ</t>
    </rPh>
    <rPh sb="40" eb="42">
      <t>イジ</t>
    </rPh>
    <rPh sb="43" eb="45">
      <t>チュウシン</t>
    </rPh>
    <rPh sb="46" eb="48">
      <t>カンリ</t>
    </rPh>
    <rPh sb="49" eb="50">
      <t>オコナ</t>
    </rPh>
    <rPh sb="64" eb="67">
      <t>シヨウリョウ</t>
    </rPh>
    <rPh sb="70" eb="72">
      <t>ケイヒ</t>
    </rPh>
    <rPh sb="75" eb="77">
      <t>カイシュウ</t>
    </rPh>
    <rPh sb="78" eb="80">
      <t>コンナン</t>
    </rPh>
    <rPh sb="86" eb="88">
      <t>ヒヨウ</t>
    </rPh>
    <rPh sb="88" eb="90">
      <t>サクゲン</t>
    </rPh>
    <rPh sb="91" eb="92">
      <t>ト</t>
    </rPh>
    <rPh sb="93" eb="94">
      <t>ク</t>
    </rPh>
    <rPh sb="100" eb="103">
      <t>スイセンカ</t>
    </rPh>
    <rPh sb="103" eb="104">
      <t>リツ</t>
    </rPh>
    <rPh sb="105" eb="106">
      <t>ア</t>
    </rPh>
    <rPh sb="108" eb="110">
      <t>トリクミ</t>
    </rPh>
    <rPh sb="113" eb="115">
      <t>フキュウ</t>
    </rPh>
    <rPh sb="115" eb="117">
      <t>カツドウ</t>
    </rPh>
    <rPh sb="118" eb="11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</si>
</sst>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2.7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2644096"/>
        <c:axId val="726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2644096"/>
        <c:axId val="72646016"/>
      </c:lineChart>
      <c:dateAx>
        <c:axId val="72644096"/>
        <c:scaling>
          <c:orientation val="minMax"/>
        </c:scaling>
        <c:delete val="1"/>
        <c:axPos val="b"/>
        <c:numFmt formatCode="ge" sourceLinked="1"/>
        <c:majorTickMark val="none"/>
        <c:minorTickMark val="none"/>
        <c:tickLblPos val="none"/>
        <c:crossAx val="72646016"/>
        <c:crosses val="autoZero"/>
        <c:auto val="1"/>
        <c:lblOffset val="100"/>
        <c:baseTimeUnit val="years"/>
      </c:dateAx>
      <c:valAx>
        <c:axId val="726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32.81</c:v>
                </c:pt>
                <c:pt idx="1">
                  <c:v>36.28</c:v>
                </c:pt>
                <c:pt idx="2">
                  <c:v>39.17</c:v>
                </c:pt>
                <c:pt idx="3">
                  <c:v>40.049999999999997</c:v>
                </c:pt>
                <c:pt idx="4">
                  <c:v>33.86</c:v>
                </c:pt>
              </c:numCache>
            </c:numRef>
          </c:val>
        </c:ser>
        <c:dLbls>
          <c:showLegendKey val="0"/>
          <c:showVal val="0"/>
          <c:showCatName val="0"/>
          <c:showSerName val="0"/>
          <c:showPercent val="0"/>
          <c:showBubbleSize val="0"/>
        </c:dLbls>
        <c:gapWidth val="150"/>
        <c:axId val="81872768"/>
        <c:axId val="81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81872768"/>
        <c:axId val="81952768"/>
      </c:lineChart>
      <c:dateAx>
        <c:axId val="81872768"/>
        <c:scaling>
          <c:orientation val="minMax"/>
        </c:scaling>
        <c:delete val="1"/>
        <c:axPos val="b"/>
        <c:numFmt formatCode="ge" sourceLinked="1"/>
        <c:majorTickMark val="none"/>
        <c:minorTickMark val="none"/>
        <c:tickLblPos val="none"/>
        <c:crossAx val="81952768"/>
        <c:crosses val="autoZero"/>
        <c:auto val="1"/>
        <c:lblOffset val="100"/>
        <c:baseTimeUnit val="years"/>
      </c:dateAx>
      <c:valAx>
        <c:axId val="81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66.12</c:v>
                </c:pt>
                <c:pt idx="1">
                  <c:v>66.790000000000006</c:v>
                </c:pt>
                <c:pt idx="2">
                  <c:v>67.05</c:v>
                </c:pt>
                <c:pt idx="3">
                  <c:v>67.19</c:v>
                </c:pt>
                <c:pt idx="4">
                  <c:v>68.03</c:v>
                </c:pt>
              </c:numCache>
            </c:numRef>
          </c:val>
        </c:ser>
        <c:dLbls>
          <c:showLegendKey val="0"/>
          <c:showVal val="0"/>
          <c:showCatName val="0"/>
          <c:showSerName val="0"/>
          <c:showPercent val="0"/>
          <c:showBubbleSize val="0"/>
        </c:dLbls>
        <c:gapWidth val="150"/>
        <c:axId val="82093568"/>
        <c:axId val="820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82093568"/>
        <c:axId val="82095488"/>
      </c:lineChart>
      <c:dateAx>
        <c:axId val="82093568"/>
        <c:scaling>
          <c:orientation val="minMax"/>
        </c:scaling>
        <c:delete val="1"/>
        <c:axPos val="b"/>
        <c:numFmt formatCode="ge" sourceLinked="1"/>
        <c:majorTickMark val="none"/>
        <c:minorTickMark val="none"/>
        <c:tickLblPos val="none"/>
        <c:crossAx val="82095488"/>
        <c:crosses val="autoZero"/>
        <c:auto val="1"/>
        <c:lblOffset val="100"/>
        <c:baseTimeUnit val="years"/>
      </c:dateAx>
      <c:valAx>
        <c:axId val="820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84.76</c:v>
                </c:pt>
                <c:pt idx="1">
                  <c:v>92.88</c:v>
                </c:pt>
                <c:pt idx="2">
                  <c:v>80.069999999999993</c:v>
                </c:pt>
                <c:pt idx="3">
                  <c:v>78.959999999999994</c:v>
                </c:pt>
                <c:pt idx="4">
                  <c:v>83.65</c:v>
                </c:pt>
              </c:numCache>
            </c:numRef>
          </c:val>
        </c:ser>
        <c:dLbls>
          <c:showLegendKey val="0"/>
          <c:showVal val="0"/>
          <c:showCatName val="0"/>
          <c:showSerName val="0"/>
          <c:showPercent val="0"/>
          <c:showBubbleSize val="0"/>
        </c:dLbls>
        <c:gapWidth val="150"/>
        <c:axId val="79725696"/>
        <c:axId val="7972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25696"/>
        <c:axId val="79727616"/>
      </c:lineChart>
      <c:dateAx>
        <c:axId val="79725696"/>
        <c:scaling>
          <c:orientation val="minMax"/>
        </c:scaling>
        <c:delete val="1"/>
        <c:axPos val="b"/>
        <c:numFmt formatCode="ge" sourceLinked="1"/>
        <c:majorTickMark val="none"/>
        <c:minorTickMark val="none"/>
        <c:tickLblPos val="none"/>
        <c:crossAx val="79727616"/>
        <c:crosses val="autoZero"/>
        <c:auto val="1"/>
        <c:lblOffset val="100"/>
        <c:baseTimeUnit val="years"/>
      </c:dateAx>
      <c:valAx>
        <c:axId val="797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27552"/>
        <c:axId val="815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7552"/>
        <c:axId val="81529472"/>
      </c:lineChart>
      <c:dateAx>
        <c:axId val="81527552"/>
        <c:scaling>
          <c:orientation val="minMax"/>
        </c:scaling>
        <c:delete val="1"/>
        <c:axPos val="b"/>
        <c:numFmt formatCode="ge" sourceLinked="1"/>
        <c:majorTickMark val="none"/>
        <c:minorTickMark val="none"/>
        <c:tickLblPos val="none"/>
        <c:crossAx val="81529472"/>
        <c:crosses val="autoZero"/>
        <c:auto val="1"/>
        <c:lblOffset val="100"/>
        <c:baseTimeUnit val="years"/>
      </c:dateAx>
      <c:valAx>
        <c:axId val="815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80416"/>
        <c:axId val="81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80416"/>
        <c:axId val="81582336"/>
      </c:lineChart>
      <c:dateAx>
        <c:axId val="81580416"/>
        <c:scaling>
          <c:orientation val="minMax"/>
        </c:scaling>
        <c:delete val="1"/>
        <c:axPos val="b"/>
        <c:numFmt formatCode="ge" sourceLinked="1"/>
        <c:majorTickMark val="none"/>
        <c:minorTickMark val="none"/>
        <c:tickLblPos val="none"/>
        <c:crossAx val="81582336"/>
        <c:crosses val="autoZero"/>
        <c:auto val="1"/>
        <c:lblOffset val="100"/>
        <c:baseTimeUnit val="years"/>
      </c:dateAx>
      <c:valAx>
        <c:axId val="815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25088"/>
        <c:axId val="816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25088"/>
        <c:axId val="81627008"/>
      </c:lineChart>
      <c:dateAx>
        <c:axId val="81625088"/>
        <c:scaling>
          <c:orientation val="minMax"/>
        </c:scaling>
        <c:delete val="1"/>
        <c:axPos val="b"/>
        <c:numFmt formatCode="ge" sourceLinked="1"/>
        <c:majorTickMark val="none"/>
        <c:minorTickMark val="none"/>
        <c:tickLblPos val="none"/>
        <c:crossAx val="81627008"/>
        <c:crosses val="autoZero"/>
        <c:auto val="1"/>
        <c:lblOffset val="100"/>
        <c:baseTimeUnit val="years"/>
      </c:dateAx>
      <c:valAx>
        <c:axId val="816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57216"/>
        <c:axId val="816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57216"/>
        <c:axId val="81671680"/>
      </c:lineChart>
      <c:dateAx>
        <c:axId val="81657216"/>
        <c:scaling>
          <c:orientation val="minMax"/>
        </c:scaling>
        <c:delete val="1"/>
        <c:axPos val="b"/>
        <c:numFmt formatCode="ge" sourceLinked="1"/>
        <c:majorTickMark val="none"/>
        <c:minorTickMark val="none"/>
        <c:tickLblPos val="none"/>
        <c:crossAx val="81671680"/>
        <c:crosses val="autoZero"/>
        <c:auto val="1"/>
        <c:lblOffset val="100"/>
        <c:baseTimeUnit val="years"/>
      </c:dateAx>
      <c:valAx>
        <c:axId val="816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1955.36</c:v>
                </c:pt>
                <c:pt idx="1">
                  <c:v>1854.35</c:v>
                </c:pt>
                <c:pt idx="2">
                  <c:v>1883.24</c:v>
                </c:pt>
                <c:pt idx="3">
                  <c:v>2175.5100000000002</c:v>
                </c:pt>
                <c:pt idx="4">
                  <c:v>1289.0899999999999</c:v>
                </c:pt>
              </c:numCache>
            </c:numRef>
          </c:val>
        </c:ser>
        <c:dLbls>
          <c:showLegendKey val="0"/>
          <c:showVal val="0"/>
          <c:showCatName val="0"/>
          <c:showSerName val="0"/>
          <c:showPercent val="0"/>
          <c:showBubbleSize val="0"/>
        </c:dLbls>
        <c:gapWidth val="150"/>
        <c:axId val="81710080"/>
        <c:axId val="817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81710080"/>
        <c:axId val="81712256"/>
      </c:lineChart>
      <c:dateAx>
        <c:axId val="81710080"/>
        <c:scaling>
          <c:orientation val="minMax"/>
        </c:scaling>
        <c:delete val="1"/>
        <c:axPos val="b"/>
        <c:numFmt formatCode="ge" sourceLinked="1"/>
        <c:majorTickMark val="none"/>
        <c:minorTickMark val="none"/>
        <c:tickLblPos val="none"/>
        <c:crossAx val="81712256"/>
        <c:crosses val="autoZero"/>
        <c:auto val="1"/>
        <c:lblOffset val="100"/>
        <c:baseTimeUnit val="years"/>
      </c:dateAx>
      <c:valAx>
        <c:axId val="817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78.84</c:v>
                </c:pt>
                <c:pt idx="1">
                  <c:v>32.630000000000003</c:v>
                </c:pt>
                <c:pt idx="2">
                  <c:v>45.93</c:v>
                </c:pt>
                <c:pt idx="3">
                  <c:v>54.9</c:v>
                </c:pt>
                <c:pt idx="4">
                  <c:v>64.599999999999994</c:v>
                </c:pt>
              </c:numCache>
            </c:numRef>
          </c:val>
        </c:ser>
        <c:dLbls>
          <c:showLegendKey val="0"/>
          <c:showVal val="0"/>
          <c:showCatName val="0"/>
          <c:showSerName val="0"/>
          <c:showPercent val="0"/>
          <c:showBubbleSize val="0"/>
        </c:dLbls>
        <c:gapWidth val="150"/>
        <c:axId val="81738368"/>
        <c:axId val="81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81738368"/>
        <c:axId val="81765120"/>
      </c:lineChart>
      <c:dateAx>
        <c:axId val="81738368"/>
        <c:scaling>
          <c:orientation val="minMax"/>
        </c:scaling>
        <c:delete val="1"/>
        <c:axPos val="b"/>
        <c:numFmt formatCode="ge" sourceLinked="1"/>
        <c:majorTickMark val="none"/>
        <c:minorTickMark val="none"/>
        <c:tickLblPos val="none"/>
        <c:crossAx val="81765120"/>
        <c:crosses val="autoZero"/>
        <c:auto val="1"/>
        <c:lblOffset val="100"/>
        <c:baseTimeUnit val="years"/>
      </c:dateAx>
      <c:valAx>
        <c:axId val="81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226.34</c:v>
                </c:pt>
                <c:pt idx="1">
                  <c:v>551.63</c:v>
                </c:pt>
                <c:pt idx="2">
                  <c:v>388.95</c:v>
                </c:pt>
                <c:pt idx="3">
                  <c:v>325.79000000000002</c:v>
                </c:pt>
                <c:pt idx="4">
                  <c:v>283.99</c:v>
                </c:pt>
              </c:numCache>
            </c:numRef>
          </c:val>
        </c:ser>
        <c:dLbls>
          <c:showLegendKey val="0"/>
          <c:showVal val="0"/>
          <c:showCatName val="0"/>
          <c:showSerName val="0"/>
          <c:showPercent val="0"/>
          <c:showBubbleSize val="0"/>
        </c:dLbls>
        <c:gapWidth val="150"/>
        <c:axId val="81787136"/>
        <c:axId val="818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81787136"/>
        <c:axId val="81846656"/>
      </c:lineChart>
      <c:dateAx>
        <c:axId val="81787136"/>
        <c:scaling>
          <c:orientation val="minMax"/>
        </c:scaling>
        <c:delete val="1"/>
        <c:axPos val="b"/>
        <c:numFmt formatCode="ge" sourceLinked="1"/>
        <c:majorTickMark val="none"/>
        <c:minorTickMark val="none"/>
        <c:tickLblPos val="none"/>
        <c:crossAx val="81846656"/>
        <c:crosses val="autoZero"/>
        <c:auto val="1"/>
        <c:lblOffset val="100"/>
        <c:baseTimeUnit val="years"/>
      </c:dateAx>
      <c:valAx>
        <c:axId val="818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岩手県　一関市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124344</v>
      </c>
      <c r="AM8" s="64"/>
      <c r="AN8" s="64"/>
      <c r="AO8" s="64"/>
      <c r="AP8" s="64"/>
      <c r="AQ8" s="64"/>
      <c r="AR8" s="64"/>
      <c r="AS8" s="64"/>
      <c r="AT8" s="63">
        <f>データ!S6</f>
        <v>1256.42</v>
      </c>
      <c r="AU8" s="63"/>
      <c r="AV8" s="63"/>
      <c r="AW8" s="63"/>
      <c r="AX8" s="63"/>
      <c r="AY8" s="63"/>
      <c r="AZ8" s="63"/>
      <c r="BA8" s="63"/>
      <c r="BB8" s="63">
        <f>データ!T6</f>
        <v>98.97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6.71</v>
      </c>
      <c r="Q10" s="63"/>
      <c r="R10" s="63"/>
      <c r="S10" s="63"/>
      <c r="T10" s="63"/>
      <c r="U10" s="63"/>
      <c r="V10" s="63"/>
      <c r="W10" s="63">
        <f>データ!P6</f>
        <v>98.75</v>
      </c>
      <c r="X10" s="63"/>
      <c r="Y10" s="63"/>
      <c r="Z10" s="63"/>
      <c r="AA10" s="63"/>
      <c r="AB10" s="63"/>
      <c r="AC10" s="63"/>
      <c r="AD10" s="64">
        <f>データ!Q6</f>
        <v>3240</v>
      </c>
      <c r="AE10" s="64"/>
      <c r="AF10" s="64"/>
      <c r="AG10" s="64"/>
      <c r="AH10" s="64"/>
      <c r="AI10" s="64"/>
      <c r="AJ10" s="64"/>
      <c r="AK10" s="2"/>
      <c r="AL10" s="64">
        <f>データ!U6</f>
        <v>8283</v>
      </c>
      <c r="AM10" s="64"/>
      <c r="AN10" s="64"/>
      <c r="AO10" s="64"/>
      <c r="AP10" s="64"/>
      <c r="AQ10" s="64"/>
      <c r="AR10" s="64"/>
      <c r="AS10" s="64"/>
      <c r="AT10" s="63">
        <f>データ!V6</f>
        <v>3.52</v>
      </c>
      <c r="AU10" s="63"/>
      <c r="AV10" s="63"/>
      <c r="AW10" s="63"/>
      <c r="AX10" s="63"/>
      <c r="AY10" s="63"/>
      <c r="AZ10" s="63"/>
      <c r="BA10" s="63"/>
      <c r="BB10" s="63">
        <f>データ!W6</f>
        <v>2353.13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32093</v>
      </c>
      <c r="D6" s="31">
        <f t="shared" si="3"/>
        <v>47</v>
      </c>
      <c r="E6" s="31">
        <f t="shared" si="3"/>
        <v>17</v>
      </c>
      <c r="F6" s="31">
        <f t="shared" si="3"/>
        <v>4</v>
      </c>
      <c r="G6" s="31">
        <f t="shared" si="3"/>
        <v>0</v>
      </c>
      <c r="H6" s="31" t="str">
        <f t="shared" si="3"/>
        <v>岩手県　一関市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6.71</v>
      </c>
      <c r="P6" s="32">
        <f t="shared" si="3"/>
        <v>98.75</v>
      </c>
      <c r="Q6" s="32">
        <f t="shared" si="3"/>
        <v>3240</v>
      </c>
      <c r="R6" s="32">
        <f t="shared" si="3"/>
        <v>124344</v>
      </c>
      <c r="S6" s="32">
        <f t="shared" si="3"/>
        <v>1256.42</v>
      </c>
      <c r="T6" s="32">
        <f t="shared" si="3"/>
        <v>98.97</v>
      </c>
      <c r="U6" s="32">
        <f t="shared" si="3"/>
        <v>8283</v>
      </c>
      <c r="V6" s="32">
        <f t="shared" si="3"/>
        <v>3.52</v>
      </c>
      <c r="W6" s="32">
        <f t="shared" si="3"/>
        <v>2353.13</v>
      </c>
      <c r="X6" s="33">
        <f>IF(X7="",NA(),X7)</f>
        <v>84.76</v>
      </c>
      <c r="Y6" s="33">
        <f t="shared" ref="Y6:AG6" si="4">IF(Y7="",NA(),Y7)</f>
        <v>92.88</v>
      </c>
      <c r="Z6" s="33">
        <f t="shared" si="4"/>
        <v>80.069999999999993</v>
      </c>
      <c r="AA6" s="33">
        <f t="shared" si="4"/>
        <v>78.959999999999994</v>
      </c>
      <c r="AB6" s="33">
        <f t="shared" si="4"/>
        <v>83.65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1955.36</v>
      </c>
      <c r="BF6" s="33">
        <f t="shared" ref="BF6:BN6" si="7">IF(BF7="",NA(),BF7)</f>
        <v>1854.35</v>
      </c>
      <c r="BG6" s="33">
        <f t="shared" si="7"/>
        <v>1883.24</v>
      </c>
      <c r="BH6" s="33">
        <f t="shared" si="7"/>
        <v>2175.5100000000002</v>
      </c>
      <c r="BI6" s="33">
        <f t="shared" si="7"/>
        <v>1289.0899999999999</v>
      </c>
      <c r="BJ6" s="33">
        <f t="shared" si="7"/>
        <v>1812.65</v>
      </c>
      <c r="BK6" s="33">
        <f t="shared" si="7"/>
        <v>1764.87</v>
      </c>
      <c r="BL6" s="33">
        <f t="shared" si="7"/>
        <v>1622.51</v>
      </c>
      <c r="BM6" s="33">
        <f t="shared" si="7"/>
        <v>1569.13</v>
      </c>
      <c r="BN6" s="33">
        <f t="shared" si="7"/>
        <v>1436</v>
      </c>
      <c r="BO6" s="32" t="str">
        <f>IF(BO7="","",IF(BO7="-","【-】","【"&amp;SUBSTITUTE(TEXT(BO7,"#,##0.00"),"-","△")&amp;"】"))</f>
        <v>【1,479.31】</v>
      </c>
      <c r="BP6" s="33">
        <f>IF(BP7="",NA(),BP7)</f>
        <v>78.84</v>
      </c>
      <c r="BQ6" s="33">
        <f t="shared" ref="BQ6:BY6" si="8">IF(BQ7="",NA(),BQ7)</f>
        <v>32.630000000000003</v>
      </c>
      <c r="BR6" s="33">
        <f t="shared" si="8"/>
        <v>45.93</v>
      </c>
      <c r="BS6" s="33">
        <f t="shared" si="8"/>
        <v>54.9</v>
      </c>
      <c r="BT6" s="33">
        <f t="shared" si="8"/>
        <v>64.599999999999994</v>
      </c>
      <c r="BU6" s="33">
        <f t="shared" si="8"/>
        <v>59.35</v>
      </c>
      <c r="BV6" s="33">
        <f t="shared" si="8"/>
        <v>60.75</v>
      </c>
      <c r="BW6" s="33">
        <f t="shared" si="8"/>
        <v>62.83</v>
      </c>
      <c r="BX6" s="33">
        <f t="shared" si="8"/>
        <v>64.63</v>
      </c>
      <c r="BY6" s="33">
        <f t="shared" si="8"/>
        <v>66.56</v>
      </c>
      <c r="BZ6" s="32" t="str">
        <f>IF(BZ7="","",IF(BZ7="-","【-】","【"&amp;SUBSTITUTE(TEXT(BZ7,"#,##0.00"),"-","△")&amp;"】"))</f>
        <v>【63.50】</v>
      </c>
      <c r="CA6" s="33">
        <f>IF(CA7="",NA(),CA7)</f>
        <v>226.34</v>
      </c>
      <c r="CB6" s="33">
        <f t="shared" ref="CB6:CJ6" si="9">IF(CB7="",NA(),CB7)</f>
        <v>551.63</v>
      </c>
      <c r="CC6" s="33">
        <f t="shared" si="9"/>
        <v>388.95</v>
      </c>
      <c r="CD6" s="33">
        <f t="shared" si="9"/>
        <v>325.79000000000002</v>
      </c>
      <c r="CE6" s="33">
        <f t="shared" si="9"/>
        <v>283.99</v>
      </c>
      <c r="CF6" s="33">
        <f t="shared" si="9"/>
        <v>260.48</v>
      </c>
      <c r="CG6" s="33">
        <f t="shared" si="9"/>
        <v>256</v>
      </c>
      <c r="CH6" s="33">
        <f t="shared" si="9"/>
        <v>250.43</v>
      </c>
      <c r="CI6" s="33">
        <f t="shared" si="9"/>
        <v>245.75</v>
      </c>
      <c r="CJ6" s="33">
        <f t="shared" si="9"/>
        <v>244.29</v>
      </c>
      <c r="CK6" s="32" t="str">
        <f>IF(CK7="","",IF(CK7="-","【-】","【"&amp;SUBSTITUTE(TEXT(CK7,"#,##0.00"),"-","△")&amp;"】"))</f>
        <v>【253.12】</v>
      </c>
      <c r="CL6" s="33">
        <f>IF(CL7="",NA(),CL7)</f>
        <v>32.81</v>
      </c>
      <c r="CM6" s="33">
        <f t="shared" ref="CM6:CU6" si="10">IF(CM7="",NA(),CM7)</f>
        <v>36.28</v>
      </c>
      <c r="CN6" s="33">
        <f t="shared" si="10"/>
        <v>39.17</v>
      </c>
      <c r="CO6" s="33">
        <f t="shared" si="10"/>
        <v>40.049999999999997</v>
      </c>
      <c r="CP6" s="33">
        <f t="shared" si="10"/>
        <v>33.86</v>
      </c>
      <c r="CQ6" s="33">
        <f t="shared" si="10"/>
        <v>40.56</v>
      </c>
      <c r="CR6" s="33">
        <f t="shared" si="10"/>
        <v>41.59</v>
      </c>
      <c r="CS6" s="33">
        <f t="shared" si="10"/>
        <v>42.31</v>
      </c>
      <c r="CT6" s="33">
        <f t="shared" si="10"/>
        <v>43.65</v>
      </c>
      <c r="CU6" s="33">
        <f t="shared" si="10"/>
        <v>43.58</v>
      </c>
      <c r="CV6" s="32" t="str">
        <f>IF(CV7="","",IF(CV7="-","【-】","【"&amp;SUBSTITUTE(TEXT(CV7,"#,##0.00"),"-","△")&amp;"】"))</f>
        <v>【41.06】</v>
      </c>
      <c r="CW6" s="33">
        <f>IF(CW7="",NA(),CW7)</f>
        <v>66.12</v>
      </c>
      <c r="CX6" s="33">
        <f t="shared" ref="CX6:DF6" si="11">IF(CX7="",NA(),CX7)</f>
        <v>66.790000000000006</v>
      </c>
      <c r="CY6" s="33">
        <f t="shared" si="11"/>
        <v>67.05</v>
      </c>
      <c r="CZ6" s="33">
        <f t="shared" si="11"/>
        <v>67.19</v>
      </c>
      <c r="DA6" s="33">
        <f t="shared" si="11"/>
        <v>68.03</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2.7</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x14ac:dyDescent="0.15">
      <c r="A7" s="26"/>
      <c r="B7" s="35">
        <v>2014</v>
      </c>
      <c r="C7" s="35">
        <v>32093</v>
      </c>
      <c r="D7" s="35">
        <v>47</v>
      </c>
      <c r="E7" s="35">
        <v>17</v>
      </c>
      <c r="F7" s="35">
        <v>4</v>
      </c>
      <c r="G7" s="35">
        <v>0</v>
      </c>
      <c r="H7" s="35" t="s">
        <v>96</v>
      </c>
      <c r="I7" s="35" t="s">
        <v>97</v>
      </c>
      <c r="J7" s="35" t="s">
        <v>98</v>
      </c>
      <c r="K7" s="35" t="s">
        <v>99</v>
      </c>
      <c r="L7" s="35" t="s">
        <v>100</v>
      </c>
      <c r="M7" s="36" t="s">
        <v>101</v>
      </c>
      <c r="N7" s="36" t="s">
        <v>102</v>
      </c>
      <c r="O7" s="36">
        <v>6.71</v>
      </c>
      <c r="P7" s="36">
        <v>98.75</v>
      </c>
      <c r="Q7" s="36">
        <v>3240</v>
      </c>
      <c r="R7" s="36">
        <v>124344</v>
      </c>
      <c r="S7" s="36">
        <v>1256.42</v>
      </c>
      <c r="T7" s="36">
        <v>98.97</v>
      </c>
      <c r="U7" s="36">
        <v>8283</v>
      </c>
      <c r="V7" s="36">
        <v>3.52</v>
      </c>
      <c r="W7" s="36">
        <v>2353.13</v>
      </c>
      <c r="X7" s="36">
        <v>84.76</v>
      </c>
      <c r="Y7" s="36">
        <v>92.88</v>
      </c>
      <c r="Z7" s="36">
        <v>80.069999999999993</v>
      </c>
      <c r="AA7" s="36">
        <v>78.959999999999994</v>
      </c>
      <c r="AB7" s="36">
        <v>83.65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1955.36</v>
      </c>
      <c r="BF7" s="36">
        <v>1854.35</v>
      </c>
      <c r="BG7" s="36">
        <v>1883.24</v>
      </c>
      <c r="BH7" s="36">
        <v>2175.5100000000002</v>
      </c>
      <c r="BI7" s="36">
        <v>1289.0899999999999</v>
      </c>
      <c r="BJ7" s="36">
        <v>1812.65</v>
      </c>
      <c r="BK7" s="36">
        <v>1764.87</v>
      </c>
      <c r="BL7" s="36">
        <v>1622.51</v>
      </c>
      <c r="BM7" s="36">
        <v>1569.13</v>
      </c>
      <c r="BN7" s="36">
        <v>1436</v>
      </c>
      <c r="BO7" s="36">
        <v>1479.31</v>
      </c>
      <c r="BP7" s="36">
        <v>78.84</v>
      </c>
      <c r="BQ7" s="36">
        <v>32.630000000000003</v>
      </c>
      <c r="BR7" s="36">
        <v>45.93</v>
      </c>
      <c r="BS7" s="36">
        <v>54.9</v>
      </c>
      <c r="BT7" s="36">
        <v>64.599999999999994</v>
      </c>
      <c r="BU7" s="36">
        <v>59.35</v>
      </c>
      <c r="BV7" s="36">
        <v>60.75</v>
      </c>
      <c r="BW7" s="36">
        <v>62.83</v>
      </c>
      <c r="BX7" s="36">
        <v>64.63</v>
      </c>
      <c r="BY7" s="36">
        <v>66.56</v>
      </c>
      <c r="BZ7" s="36">
        <v>63.5</v>
      </c>
      <c r="CA7" s="36">
        <v>226.34</v>
      </c>
      <c r="CB7" s="36">
        <v>551.63</v>
      </c>
      <c r="CC7" s="36">
        <v>388.95</v>
      </c>
      <c r="CD7" s="36">
        <v>325.79000000000002</v>
      </c>
      <c r="CE7" s="36">
        <v>283.99</v>
      </c>
      <c r="CF7" s="36">
        <v>260.48</v>
      </c>
      <c r="CG7" s="36">
        <v>256</v>
      </c>
      <c r="CH7" s="36">
        <v>250.43</v>
      </c>
      <c r="CI7" s="36">
        <v>245.75</v>
      </c>
      <c r="CJ7" s="36">
        <v>244.29</v>
      </c>
      <c r="CK7" s="36">
        <v>253.12</v>
      </c>
      <c r="CL7" s="36">
        <v>32.81</v>
      </c>
      <c r="CM7" s="36">
        <v>36.28</v>
      </c>
      <c r="CN7" s="36">
        <v>39.17</v>
      </c>
      <c r="CO7" s="36">
        <v>40.049999999999997</v>
      </c>
      <c r="CP7" s="36">
        <v>33.86</v>
      </c>
      <c r="CQ7" s="36">
        <v>40.56</v>
      </c>
      <c r="CR7" s="36">
        <v>41.59</v>
      </c>
      <c r="CS7" s="36">
        <v>42.31</v>
      </c>
      <c r="CT7" s="36">
        <v>43.65</v>
      </c>
      <c r="CU7" s="36">
        <v>43.58</v>
      </c>
      <c r="CV7" s="36">
        <v>41.06</v>
      </c>
      <c r="CW7" s="36">
        <v>66.12</v>
      </c>
      <c r="CX7" s="36">
        <v>66.790000000000006</v>
      </c>
      <c r="CY7" s="36">
        <v>67.05</v>
      </c>
      <c r="CZ7" s="36">
        <v>67.19</v>
      </c>
      <c r="DA7" s="36">
        <v>68.03</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2.7</v>
      </c>
      <c r="EF7" s="36">
        <v>0</v>
      </c>
      <c r="EG7" s="36">
        <v>0</v>
      </c>
      <c r="EH7" s="36">
        <v>0</v>
      </c>
      <c r="EI7" s="36">
        <v>0.1</v>
      </c>
      <c r="EJ7" s="36">
        <v>0.1</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　上原　実（内線5234）</cp:lastModifiedBy>
  <cp:lastPrinted>2016-02-17T08:08:57Z</cp:lastPrinted>
  <dcterms:created xsi:type="dcterms:W3CDTF">2016-02-03T09:00:44Z</dcterms:created>
  <dcterms:modified xsi:type="dcterms:W3CDTF">2016-02-23T00:29:32Z</dcterms:modified>
  <cp:category/>
</cp:coreProperties>
</file>