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<sst xmlns="http://schemas.openxmlformats.org/spreadsheetml/2006/main" count="221" uniqueCount="111">
  <si>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</si>
  <si>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</si>
  <si>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</si>
  <si>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</si>
  <si>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</si>
  <si>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</si>
  <si>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</si>
  <si>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</si>
  <si>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</si>
  <si>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</si>
  <si>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</si>
  <si>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</si>
  <si>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</si>
  <si>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</si>
  <si>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</si>
  <si>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</si>
  <si>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</si>
  <si>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</si>
  <si>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</si>
  <si>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</si>
  <si>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</si>
  <si>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</si>
  <si>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</si>
  <si>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</si>
  <si>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</si>
  <si>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</si>
  <si>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</si>
  <si>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</si>
  <si>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</si>
  <si>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</si>
  <si>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</si>
  <si>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</si>
  <si>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</si>
  <si>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</si>
  <si>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</si>
  <si>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</si>
  <si>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</si>
  <si>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</si>
  <si>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</si>
  <si>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</si>
  <si>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</si>
  <si>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</si>
  <si>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</si>
  <si>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</si>
  <si>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</si>
  <si>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</si>
  <si>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</si>
  <si>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</si>
  <si>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</si>
  <si>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</si>
  <si>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</si>
  <si>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</si>
  <si>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</si>
  <si>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</si>
  <si>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</si>
  <si>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</si>
  <si>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</si>
  <si>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</si>
  <si>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</si>
  <si>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</si>
  <si>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</si>
  <si>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</si>
  <si>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</si>
  <si>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</si>
  <si>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</si>
  <si>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</si>
  <si>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</si>
  <si>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</si>
  <si>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</si>
  <si>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</si>
  <si>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</si>
  <si>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</si>
  <si>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</si>
  <si>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</si>
  <si>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</si>
  <si>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</si>
  <si>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</si>
  <si>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</si>
  <si>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</si>
  <si>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</si>
  <si>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</si>
  <si>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</si>
  <si>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</si>
  <si>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</si>
  <si>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</si>
  <si>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</si>
  <si>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</si>
  <si>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</si>
  <si>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</si>
  <si>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</si>
  <si>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</si>
  <si>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</si>
  <si>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</si>
  <si>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</si>
  <si>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</si>
  <si>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</si>
  <si>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岩手県　一関市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</si>
  <si>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</si>
  <si>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</si>
  <si>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</si>
  <si>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</si>
  <si>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</si>
  <si>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</si>
  <si>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</si>
  <si>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</si>
  <si>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</si>
  <si>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</si>
  <si>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</si>
  <si>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水洗化率は緩やかに上昇しているものの、区域内人口の減少や節水指向の高まりから使用料収入の伸びは低調となっています。
　初期施設の整備完了から10年超が経過し、区域内人口や流入水量の減少により施設利用率も低調であるとともに、修繕費用の増加と合わせて、過大となっている施設管理費が汚水処理原価を押し上げている状況にあります。</t>
    <rPh sb="1" eb="4">
      <t>スイセンカ</t>
    </rPh>
    <rPh sb="4" eb="5">
      <t>リツ</t>
    </rPh>
    <rPh sb="6" eb="7">
      <t>ユル</t>
    </rPh>
    <rPh sb="10" eb="12">
      <t>ジョウショウ</t>
    </rPh>
    <rPh sb="23" eb="25">
      <t>ジンコウ</t>
    </rPh>
    <rPh sb="26" eb="28">
      <t>ゲンショウ</t>
    </rPh>
    <rPh sb="29" eb="31">
      <t>セッスイ</t>
    </rPh>
    <rPh sb="31" eb="33">
      <t>シコウ</t>
    </rPh>
    <rPh sb="34" eb="35">
      <t>タカ</t>
    </rPh>
    <rPh sb="39" eb="42">
      <t>シヨウリョウ</t>
    </rPh>
    <rPh sb="42" eb="44">
      <t>シュウニュウ</t>
    </rPh>
    <rPh sb="45" eb="46">
      <t>ノ</t>
    </rPh>
    <rPh sb="48" eb="50">
      <t>テイチョウ</t>
    </rPh>
    <rPh sb="60" eb="62">
      <t>ショキ</t>
    </rPh>
    <rPh sb="62" eb="64">
      <t>シセツ</t>
    </rPh>
    <rPh sb="65" eb="67">
      <t>セイビ</t>
    </rPh>
    <rPh sb="67" eb="69">
      <t>カンリョウ</t>
    </rPh>
    <rPh sb="73" eb="74">
      <t>ネン</t>
    </rPh>
    <rPh sb="74" eb="75">
      <t>チョウ</t>
    </rPh>
    <rPh sb="76" eb="78">
      <t>ケイカ</t>
    </rPh>
    <rPh sb="80" eb="83">
      <t>クイキナイ</t>
    </rPh>
    <rPh sb="83" eb="85">
      <t>ジンコウ</t>
    </rPh>
    <rPh sb="86" eb="88">
      <t>リュウニュウ</t>
    </rPh>
    <rPh sb="88" eb="90">
      <t>スイリョウ</t>
    </rPh>
    <rPh sb="91" eb="93">
      <t>ゲンショウ</t>
    </rPh>
    <rPh sb="96" eb="98">
      <t>シセツ</t>
    </rPh>
    <rPh sb="98" eb="101">
      <t>リヨウリツ</t>
    </rPh>
    <rPh sb="102" eb="104">
      <t>テイチョウ</t>
    </rPh>
    <rPh sb="112" eb="114">
      <t>シュウゼン</t>
    </rPh>
    <rPh sb="114" eb="116">
      <t>ヒヨウ</t>
    </rPh>
    <rPh sb="117" eb="119">
      <t>ゾウカ</t>
    </rPh>
    <rPh sb="120" eb="121">
      <t>ア</t>
    </rPh>
    <rPh sb="125" eb="127">
      <t>カダイ</t>
    </rPh>
    <rPh sb="133" eb="135">
      <t>シセツ</t>
    </rPh>
    <rPh sb="135" eb="138">
      <t>カンリヒ</t>
    </rPh>
    <rPh sb="139" eb="141">
      <t>オスイ</t>
    </rPh>
    <rPh sb="141" eb="143">
      <t>ショリ</t>
    </rPh>
    <rPh sb="143" eb="145">
      <t>ゲンカ</t>
    </rPh>
    <rPh sb="146" eb="147">
      <t>オ</t>
    </rPh>
    <rPh sb="148" eb="149">
      <t>ア</t>
    </rPh>
    <rPh sb="153" eb="155">
      <t>ジョウキョウ</t>
    </rPh>
    <phoneticPr fontId="4"/>
  </si>
  <si>
    <t>　平成23年度は東日本大震災による災害復旧において管渠更新を行ったところです。
　処理施設の機器、管渠の更新については、平成26年度に策定した最適化整備構想に基づき取り組みます。</t>
    <rPh sb="1" eb="3">
      <t>ヘイセイ</t>
    </rPh>
    <rPh sb="5" eb="7">
      <t>ネンド</t>
    </rPh>
    <rPh sb="8" eb="11">
      <t>ヒガシニホン</t>
    </rPh>
    <rPh sb="11" eb="14">
      <t>ダイシンサイ</t>
    </rPh>
    <rPh sb="17" eb="19">
      <t>サイガイ</t>
    </rPh>
    <rPh sb="19" eb="21">
      <t>フッキュウ</t>
    </rPh>
    <rPh sb="25" eb="27">
      <t>カンキョ</t>
    </rPh>
    <rPh sb="27" eb="29">
      <t>コウシン</t>
    </rPh>
    <rPh sb="30" eb="31">
      <t>オコナ</t>
    </rPh>
    <rPh sb="41" eb="43">
      <t>ショリ</t>
    </rPh>
    <rPh sb="43" eb="45">
      <t>シセツ</t>
    </rPh>
    <rPh sb="46" eb="48">
      <t>キキ</t>
    </rPh>
    <rPh sb="49" eb="51">
      <t>カンキョ</t>
    </rPh>
    <rPh sb="52" eb="54">
      <t>コウシン</t>
    </rPh>
    <rPh sb="60" eb="62">
      <t>ヘイセイ</t>
    </rPh>
    <rPh sb="64" eb="65">
      <t>ネン</t>
    </rPh>
    <rPh sb="65" eb="66">
      <t>ド</t>
    </rPh>
    <rPh sb="67" eb="69">
      <t>サクテイ</t>
    </rPh>
    <rPh sb="71" eb="73">
      <t>サイテキ</t>
    </rPh>
    <rPh sb="73" eb="74">
      <t>カ</t>
    </rPh>
    <rPh sb="74" eb="76">
      <t>セイビ</t>
    </rPh>
    <rPh sb="76" eb="78">
      <t>コウソウ</t>
    </rPh>
    <rPh sb="79" eb="80">
      <t>モト</t>
    </rPh>
    <rPh sb="82" eb="83">
      <t>ト</t>
    </rPh>
    <rPh sb="84" eb="85">
      <t>ク</t>
    </rPh>
    <phoneticPr fontId="4"/>
  </si>
  <si>
    <t>　現状では水洗化率が100％となったとしても、経費回収率が100％を超えない状況です。
　また、今後の施設更新を想定した場合、施設の統廃合などによる合理化とあわせ、使用料の見直しについても検討が必要です。</t>
    <rPh sb="1" eb="3">
      <t>ゲンジョウ</t>
    </rPh>
    <rPh sb="5" eb="8">
      <t>スイセンカ</t>
    </rPh>
    <rPh sb="8" eb="9">
      <t>リツ</t>
    </rPh>
    <rPh sb="23" eb="25">
      <t>ケイヒ</t>
    </rPh>
    <rPh sb="25" eb="28">
      <t>カイシュウリツ</t>
    </rPh>
    <rPh sb="34" eb="35">
      <t>コ</t>
    </rPh>
    <rPh sb="38" eb="40">
      <t>ジョウキョウ</t>
    </rPh>
    <rPh sb="48" eb="50">
      <t>コンゴ</t>
    </rPh>
    <rPh sb="51" eb="53">
      <t>シセツ</t>
    </rPh>
    <rPh sb="53" eb="55">
      <t>コウシン</t>
    </rPh>
    <rPh sb="56" eb="58">
      <t>ソウテイ</t>
    </rPh>
    <rPh sb="60" eb="62">
      <t>バアイ</t>
    </rPh>
    <rPh sb="63" eb="65">
      <t>シセツ</t>
    </rPh>
    <rPh sb="66" eb="69">
      <t>トウハイゴウ</t>
    </rPh>
    <rPh sb="74" eb="77">
      <t>ゴウリカ</t>
    </rPh>
    <rPh sb="82" eb="85">
      <t>シヨウリョウ</t>
    </rPh>
    <rPh sb="86" eb="88">
      <t>ミナオ</t>
    </rPh>
    <rPh sb="94" eb="96">
      <t>ケントウ</t>
    </rPh>
    <rPh sb="97" eb="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</si>
</sst>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1.72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9695872"/>
        <c:axId val="796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79695872"/>
        <c:axId val="79697792"/>
      </c:lineChart>
      <c:dateAx>
        <c:axId val="79695872"/>
        <c:scaling>
          <c:orientation val="minMax"/>
        </c:scaling>
        <c:delete val="1"/>
        <c:axPos val="b"/>
        <c:numFmt formatCode="ge" sourceLinked="1"/>
        <c:majorTickMark val="none"/>
        <c:minorTickMark val="none"/>
        <c:tickLblPos val="none"/>
        <c:crossAx val="79697792"/>
        <c:crosses val="autoZero"/>
        <c:auto val="1"/>
        <c:lblOffset val="100"/>
        <c:baseTimeUnit val="years"/>
      </c:dateAx>
      <c:valAx>
        <c:axId val="796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42.3</c:v>
                </c:pt>
                <c:pt idx="1">
                  <c:v>43.5</c:v>
                </c:pt>
                <c:pt idx="2">
                  <c:v>43.45</c:v>
                </c:pt>
                <c:pt idx="3">
                  <c:v>43.32</c:v>
                </c:pt>
                <c:pt idx="4">
                  <c:v>44.31</c:v>
                </c:pt>
              </c:numCache>
            </c:numRef>
          </c:val>
        </c:ser>
        <c:dLbls>
          <c:showLegendKey val="0"/>
          <c:showVal val="0"/>
          <c:showCatName val="0"/>
          <c:showSerName val="0"/>
          <c:showPercent val="0"/>
          <c:showBubbleSize val="0"/>
        </c:dLbls>
        <c:gapWidth val="150"/>
        <c:axId val="82092416"/>
        <c:axId val="820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2092416"/>
        <c:axId val="82094336"/>
      </c:lineChart>
      <c:dateAx>
        <c:axId val="82092416"/>
        <c:scaling>
          <c:orientation val="minMax"/>
        </c:scaling>
        <c:delete val="1"/>
        <c:axPos val="b"/>
        <c:numFmt formatCode="ge" sourceLinked="1"/>
        <c:majorTickMark val="none"/>
        <c:minorTickMark val="none"/>
        <c:tickLblPos val="none"/>
        <c:crossAx val="82094336"/>
        <c:crosses val="autoZero"/>
        <c:auto val="1"/>
        <c:lblOffset val="100"/>
        <c:baseTimeUnit val="years"/>
      </c:dateAx>
      <c:valAx>
        <c:axId val="820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75.510000000000005</c:v>
                </c:pt>
                <c:pt idx="1">
                  <c:v>79.19</c:v>
                </c:pt>
                <c:pt idx="2">
                  <c:v>81.58</c:v>
                </c:pt>
                <c:pt idx="3">
                  <c:v>81.75</c:v>
                </c:pt>
                <c:pt idx="4">
                  <c:v>82.68</c:v>
                </c:pt>
              </c:numCache>
            </c:numRef>
          </c:val>
        </c:ser>
        <c:dLbls>
          <c:showLegendKey val="0"/>
          <c:showVal val="0"/>
          <c:showCatName val="0"/>
          <c:showSerName val="0"/>
          <c:showPercent val="0"/>
          <c:showBubbleSize val="0"/>
        </c:dLbls>
        <c:gapWidth val="150"/>
        <c:axId val="82190336"/>
        <c:axId val="821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2190336"/>
        <c:axId val="82192256"/>
      </c:lineChart>
      <c:dateAx>
        <c:axId val="82190336"/>
        <c:scaling>
          <c:orientation val="minMax"/>
        </c:scaling>
        <c:delete val="1"/>
        <c:axPos val="b"/>
        <c:numFmt formatCode="ge" sourceLinked="1"/>
        <c:majorTickMark val="none"/>
        <c:minorTickMark val="none"/>
        <c:tickLblPos val="none"/>
        <c:crossAx val="82192256"/>
        <c:crosses val="autoZero"/>
        <c:auto val="1"/>
        <c:lblOffset val="100"/>
        <c:baseTimeUnit val="years"/>
      </c:dateAx>
      <c:valAx>
        <c:axId val="821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75.8</c:v>
                </c:pt>
                <c:pt idx="1">
                  <c:v>75.040000000000006</c:v>
                </c:pt>
                <c:pt idx="2">
                  <c:v>66.17</c:v>
                </c:pt>
                <c:pt idx="3">
                  <c:v>66.34</c:v>
                </c:pt>
                <c:pt idx="4">
                  <c:v>71.72</c:v>
                </c:pt>
              </c:numCache>
            </c:numRef>
          </c:val>
        </c:ser>
        <c:dLbls>
          <c:showLegendKey val="0"/>
          <c:showVal val="0"/>
          <c:showCatName val="0"/>
          <c:showSerName val="0"/>
          <c:showPercent val="0"/>
          <c:showBubbleSize val="0"/>
        </c:dLbls>
        <c:gapWidth val="150"/>
        <c:axId val="79756672"/>
        <c:axId val="814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56672"/>
        <c:axId val="81483264"/>
      </c:lineChart>
      <c:dateAx>
        <c:axId val="79756672"/>
        <c:scaling>
          <c:orientation val="minMax"/>
        </c:scaling>
        <c:delete val="1"/>
        <c:axPos val="b"/>
        <c:numFmt formatCode="ge" sourceLinked="1"/>
        <c:majorTickMark val="none"/>
        <c:minorTickMark val="none"/>
        <c:tickLblPos val="none"/>
        <c:crossAx val="81483264"/>
        <c:crosses val="autoZero"/>
        <c:auto val="1"/>
        <c:lblOffset val="100"/>
        <c:baseTimeUnit val="years"/>
      </c:dateAx>
      <c:valAx>
        <c:axId val="814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29856"/>
        <c:axId val="815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29856"/>
        <c:axId val="81560704"/>
      </c:lineChart>
      <c:dateAx>
        <c:axId val="81529856"/>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78624"/>
        <c:axId val="815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78624"/>
        <c:axId val="81580800"/>
      </c:lineChart>
      <c:dateAx>
        <c:axId val="81578624"/>
        <c:scaling>
          <c:orientation val="minMax"/>
        </c:scaling>
        <c:delete val="1"/>
        <c:axPos val="b"/>
        <c:numFmt formatCode="ge" sourceLinked="1"/>
        <c:majorTickMark val="none"/>
        <c:minorTickMark val="none"/>
        <c:tickLblPos val="none"/>
        <c:crossAx val="81580800"/>
        <c:crosses val="autoZero"/>
        <c:auto val="1"/>
        <c:lblOffset val="100"/>
        <c:baseTimeUnit val="years"/>
      </c:dateAx>
      <c:valAx>
        <c:axId val="815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23296"/>
        <c:axId val="816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23296"/>
        <c:axId val="81633664"/>
      </c:lineChart>
      <c:dateAx>
        <c:axId val="81623296"/>
        <c:scaling>
          <c:orientation val="minMax"/>
        </c:scaling>
        <c:delete val="1"/>
        <c:axPos val="b"/>
        <c:numFmt formatCode="ge" sourceLinked="1"/>
        <c:majorTickMark val="none"/>
        <c:minorTickMark val="none"/>
        <c:tickLblPos val="none"/>
        <c:crossAx val="81633664"/>
        <c:crosses val="autoZero"/>
        <c:auto val="1"/>
        <c:lblOffset val="100"/>
        <c:baseTimeUnit val="years"/>
      </c:dateAx>
      <c:valAx>
        <c:axId val="816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67968"/>
        <c:axId val="816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67968"/>
        <c:axId val="81686528"/>
      </c:lineChart>
      <c:dateAx>
        <c:axId val="81667968"/>
        <c:scaling>
          <c:orientation val="minMax"/>
        </c:scaling>
        <c:delete val="1"/>
        <c:axPos val="b"/>
        <c:numFmt formatCode="ge" sourceLinked="1"/>
        <c:majorTickMark val="none"/>
        <c:minorTickMark val="none"/>
        <c:tickLblPos val="none"/>
        <c:crossAx val="81686528"/>
        <c:crosses val="autoZero"/>
        <c:auto val="1"/>
        <c:lblOffset val="100"/>
        <c:baseTimeUnit val="years"/>
      </c:dateAx>
      <c:valAx>
        <c:axId val="816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1933.49</c:v>
                </c:pt>
                <c:pt idx="1">
                  <c:v>3704.84</c:v>
                </c:pt>
                <c:pt idx="2">
                  <c:v>2601.14</c:v>
                </c:pt>
                <c:pt idx="3">
                  <c:v>2601.6799999999998</c:v>
                </c:pt>
                <c:pt idx="4">
                  <c:v>1900.84</c:v>
                </c:pt>
              </c:numCache>
            </c:numRef>
          </c:val>
        </c:ser>
        <c:dLbls>
          <c:showLegendKey val="0"/>
          <c:showVal val="0"/>
          <c:showCatName val="0"/>
          <c:showSerName val="0"/>
          <c:showPercent val="0"/>
          <c:showBubbleSize val="0"/>
        </c:dLbls>
        <c:gapWidth val="150"/>
        <c:axId val="81712640"/>
        <c:axId val="817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1712640"/>
        <c:axId val="81714560"/>
      </c:lineChart>
      <c:dateAx>
        <c:axId val="81712640"/>
        <c:scaling>
          <c:orientation val="minMax"/>
        </c:scaling>
        <c:delete val="1"/>
        <c:axPos val="b"/>
        <c:numFmt formatCode="ge" sourceLinked="1"/>
        <c:majorTickMark val="none"/>
        <c:minorTickMark val="none"/>
        <c:tickLblPos val="none"/>
        <c:crossAx val="81714560"/>
        <c:crosses val="autoZero"/>
        <c:auto val="1"/>
        <c:lblOffset val="100"/>
        <c:baseTimeUnit val="years"/>
      </c:dateAx>
      <c:valAx>
        <c:axId val="817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46.92</c:v>
                </c:pt>
                <c:pt idx="1">
                  <c:v>21.75</c:v>
                </c:pt>
                <c:pt idx="2">
                  <c:v>22.51</c:v>
                </c:pt>
                <c:pt idx="3">
                  <c:v>28.04</c:v>
                </c:pt>
                <c:pt idx="4">
                  <c:v>36.950000000000003</c:v>
                </c:pt>
              </c:numCache>
            </c:numRef>
          </c:val>
        </c:ser>
        <c:dLbls>
          <c:showLegendKey val="0"/>
          <c:showVal val="0"/>
          <c:showCatName val="0"/>
          <c:showSerName val="0"/>
          <c:showPercent val="0"/>
          <c:showBubbleSize val="0"/>
        </c:dLbls>
        <c:gapWidth val="150"/>
        <c:axId val="81765504"/>
        <c:axId val="817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1765504"/>
        <c:axId val="81767424"/>
      </c:lineChart>
      <c:dateAx>
        <c:axId val="81765504"/>
        <c:scaling>
          <c:orientation val="minMax"/>
        </c:scaling>
        <c:delete val="1"/>
        <c:axPos val="b"/>
        <c:numFmt formatCode="ge" sourceLinked="1"/>
        <c:majorTickMark val="none"/>
        <c:minorTickMark val="none"/>
        <c:tickLblPos val="none"/>
        <c:crossAx val="81767424"/>
        <c:crosses val="autoZero"/>
        <c:auto val="1"/>
        <c:lblOffset val="100"/>
        <c:baseTimeUnit val="years"/>
      </c:dateAx>
      <c:valAx>
        <c:axId val="817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367.39</c:v>
                </c:pt>
                <c:pt idx="1">
                  <c:v>822.46</c:v>
                </c:pt>
                <c:pt idx="2">
                  <c:v>805.31</c:v>
                </c:pt>
                <c:pt idx="3">
                  <c:v>639.16</c:v>
                </c:pt>
                <c:pt idx="4">
                  <c:v>499.2</c:v>
                </c:pt>
              </c:numCache>
            </c:numRef>
          </c:val>
        </c:ser>
        <c:dLbls>
          <c:showLegendKey val="0"/>
          <c:showVal val="0"/>
          <c:showCatName val="0"/>
          <c:showSerName val="0"/>
          <c:showPercent val="0"/>
          <c:showBubbleSize val="0"/>
        </c:dLbls>
        <c:gapWidth val="150"/>
        <c:axId val="81871616"/>
        <c:axId val="818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1871616"/>
        <c:axId val="81873536"/>
      </c:lineChart>
      <c:dateAx>
        <c:axId val="81871616"/>
        <c:scaling>
          <c:orientation val="minMax"/>
        </c:scaling>
        <c:delete val="1"/>
        <c:axPos val="b"/>
        <c:numFmt formatCode="ge" sourceLinked="1"/>
        <c:majorTickMark val="none"/>
        <c:minorTickMark val="none"/>
        <c:tickLblPos val="none"/>
        <c:crossAx val="81873536"/>
        <c:crosses val="autoZero"/>
        <c:auto val="1"/>
        <c:lblOffset val="100"/>
        <c:baseTimeUnit val="years"/>
      </c:dateAx>
      <c:valAx>
        <c:axId val="818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岩手県　一関市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124344</v>
      </c>
      <c r="AM8" s="64"/>
      <c r="AN8" s="64"/>
      <c r="AO8" s="64"/>
      <c r="AP8" s="64"/>
      <c r="AQ8" s="64"/>
      <c r="AR8" s="64"/>
      <c r="AS8" s="64"/>
      <c r="AT8" s="63">
        <f>データ!S6</f>
        <v>1256.42</v>
      </c>
      <c r="AU8" s="63"/>
      <c r="AV8" s="63"/>
      <c r="AW8" s="63"/>
      <c r="AX8" s="63"/>
      <c r="AY8" s="63"/>
      <c r="AZ8" s="63"/>
      <c r="BA8" s="63"/>
      <c r="BB8" s="63">
        <f>データ!T6</f>
        <v>98.97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4.3899999999999997</v>
      </c>
      <c r="Q10" s="63"/>
      <c r="R10" s="63"/>
      <c r="S10" s="63"/>
      <c r="T10" s="63"/>
      <c r="U10" s="63"/>
      <c r="V10" s="63"/>
      <c r="W10" s="63">
        <f>データ!P6</f>
        <v>97.36</v>
      </c>
      <c r="X10" s="63"/>
      <c r="Y10" s="63"/>
      <c r="Z10" s="63"/>
      <c r="AA10" s="63"/>
      <c r="AB10" s="63"/>
      <c r="AC10" s="63"/>
      <c r="AD10" s="64">
        <f>データ!Q6</f>
        <v>3240</v>
      </c>
      <c r="AE10" s="64"/>
      <c r="AF10" s="64"/>
      <c r="AG10" s="64"/>
      <c r="AH10" s="64"/>
      <c r="AI10" s="64"/>
      <c r="AJ10" s="64"/>
      <c r="AK10" s="2"/>
      <c r="AL10" s="64">
        <f>データ!U6</f>
        <v>5417</v>
      </c>
      <c r="AM10" s="64"/>
      <c r="AN10" s="64"/>
      <c r="AO10" s="64"/>
      <c r="AP10" s="64"/>
      <c r="AQ10" s="64"/>
      <c r="AR10" s="64"/>
      <c r="AS10" s="64"/>
      <c r="AT10" s="63">
        <f>データ!V6</f>
        <v>2.5099999999999998</v>
      </c>
      <c r="AU10" s="63"/>
      <c r="AV10" s="63"/>
      <c r="AW10" s="63"/>
      <c r="AX10" s="63"/>
      <c r="AY10" s="63"/>
      <c r="AZ10" s="63"/>
      <c r="BA10" s="63"/>
      <c r="BB10" s="63">
        <f>データ!W6</f>
        <v>2158.17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32093</v>
      </c>
      <c r="D6" s="31">
        <f t="shared" si="3"/>
        <v>47</v>
      </c>
      <c r="E6" s="31">
        <f t="shared" si="3"/>
        <v>17</v>
      </c>
      <c r="F6" s="31">
        <f t="shared" si="3"/>
        <v>5</v>
      </c>
      <c r="G6" s="31">
        <f t="shared" si="3"/>
        <v>0</v>
      </c>
      <c r="H6" s="31" t="str">
        <f t="shared" si="3"/>
        <v>岩手県　一関市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4.3899999999999997</v>
      </c>
      <c r="P6" s="32">
        <f t="shared" si="3"/>
        <v>97.36</v>
      </c>
      <c r="Q6" s="32">
        <f t="shared" si="3"/>
        <v>3240</v>
      </c>
      <c r="R6" s="32">
        <f t="shared" si="3"/>
        <v>124344</v>
      </c>
      <c r="S6" s="32">
        <f t="shared" si="3"/>
        <v>1256.42</v>
      </c>
      <c r="T6" s="32">
        <f t="shared" si="3"/>
        <v>98.97</v>
      </c>
      <c r="U6" s="32">
        <f t="shared" si="3"/>
        <v>5417</v>
      </c>
      <c r="V6" s="32">
        <f t="shared" si="3"/>
        <v>2.5099999999999998</v>
      </c>
      <c r="W6" s="32">
        <f t="shared" si="3"/>
        <v>2158.17</v>
      </c>
      <c r="X6" s="33">
        <f>IF(X7="",NA(),X7)</f>
        <v>75.8</v>
      </c>
      <c r="Y6" s="33">
        <f t="shared" ref="Y6:AG6" si="4">IF(Y7="",NA(),Y7)</f>
        <v>75.040000000000006</v>
      </c>
      <c r="Z6" s="33">
        <f t="shared" si="4"/>
        <v>66.17</v>
      </c>
      <c r="AA6" s="33">
        <f t="shared" si="4"/>
        <v>66.34</v>
      </c>
      <c r="AB6" s="33">
        <f t="shared" si="4"/>
        <v>71.72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1933.49</v>
      </c>
      <c r="BF6" s="33">
        <f t="shared" ref="BF6:BN6" si="7">IF(BF7="",NA(),BF7)</f>
        <v>3704.84</v>
      </c>
      <c r="BG6" s="33">
        <f t="shared" si="7"/>
        <v>2601.14</v>
      </c>
      <c r="BH6" s="33">
        <f t="shared" si="7"/>
        <v>2601.6799999999998</v>
      </c>
      <c r="BI6" s="33">
        <f t="shared" si="7"/>
        <v>1900.84</v>
      </c>
      <c r="BJ6" s="33">
        <f t="shared" si="7"/>
        <v>1267.26</v>
      </c>
      <c r="BK6" s="33">
        <f t="shared" si="7"/>
        <v>1239.2</v>
      </c>
      <c r="BL6" s="33">
        <f t="shared" si="7"/>
        <v>1197.82</v>
      </c>
      <c r="BM6" s="33">
        <f t="shared" si="7"/>
        <v>1126.77</v>
      </c>
      <c r="BN6" s="33">
        <f t="shared" si="7"/>
        <v>1044.8</v>
      </c>
      <c r="BO6" s="32" t="str">
        <f>IF(BO7="","",IF(BO7="-","【-】","【"&amp;SUBSTITUTE(TEXT(BO7,"#,##0.00"),"-","△")&amp;"】"))</f>
        <v>【992.47】</v>
      </c>
      <c r="BP6" s="33">
        <f>IF(BP7="",NA(),BP7)</f>
        <v>46.92</v>
      </c>
      <c r="BQ6" s="33">
        <f t="shared" ref="BQ6:BY6" si="8">IF(BQ7="",NA(),BQ7)</f>
        <v>21.75</v>
      </c>
      <c r="BR6" s="33">
        <f t="shared" si="8"/>
        <v>22.51</v>
      </c>
      <c r="BS6" s="33">
        <f t="shared" si="8"/>
        <v>28.04</v>
      </c>
      <c r="BT6" s="33">
        <f t="shared" si="8"/>
        <v>36.950000000000003</v>
      </c>
      <c r="BU6" s="33">
        <f t="shared" si="8"/>
        <v>53.42</v>
      </c>
      <c r="BV6" s="33">
        <f t="shared" si="8"/>
        <v>51.56</v>
      </c>
      <c r="BW6" s="33">
        <f t="shared" si="8"/>
        <v>51.03</v>
      </c>
      <c r="BX6" s="33">
        <f t="shared" si="8"/>
        <v>50.9</v>
      </c>
      <c r="BY6" s="33">
        <f t="shared" si="8"/>
        <v>50.82</v>
      </c>
      <c r="BZ6" s="32" t="str">
        <f>IF(BZ7="","",IF(BZ7="-","【-】","【"&amp;SUBSTITUTE(TEXT(BZ7,"#,##0.00"),"-","△")&amp;"】"))</f>
        <v>【51.49】</v>
      </c>
      <c r="CA6" s="33">
        <f>IF(CA7="",NA(),CA7)</f>
        <v>367.39</v>
      </c>
      <c r="CB6" s="33">
        <f t="shared" ref="CB6:CJ6" si="9">IF(CB7="",NA(),CB7)</f>
        <v>822.46</v>
      </c>
      <c r="CC6" s="33">
        <f t="shared" si="9"/>
        <v>805.31</v>
      </c>
      <c r="CD6" s="33">
        <f t="shared" si="9"/>
        <v>639.16</v>
      </c>
      <c r="CE6" s="33">
        <f t="shared" si="9"/>
        <v>499.2</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42.3</v>
      </c>
      <c r="CM6" s="33">
        <f t="shared" ref="CM6:CU6" si="10">IF(CM7="",NA(),CM7)</f>
        <v>43.5</v>
      </c>
      <c r="CN6" s="33">
        <f t="shared" si="10"/>
        <v>43.45</v>
      </c>
      <c r="CO6" s="33">
        <f t="shared" si="10"/>
        <v>43.32</v>
      </c>
      <c r="CP6" s="33">
        <f t="shared" si="10"/>
        <v>44.31</v>
      </c>
      <c r="CQ6" s="33">
        <f t="shared" si="10"/>
        <v>54.23</v>
      </c>
      <c r="CR6" s="33">
        <f t="shared" si="10"/>
        <v>55.2</v>
      </c>
      <c r="CS6" s="33">
        <f t="shared" si="10"/>
        <v>54.74</v>
      </c>
      <c r="CT6" s="33">
        <f t="shared" si="10"/>
        <v>53.78</v>
      </c>
      <c r="CU6" s="33">
        <f t="shared" si="10"/>
        <v>53.24</v>
      </c>
      <c r="CV6" s="32" t="str">
        <f>IF(CV7="","",IF(CV7="-","【-】","【"&amp;SUBSTITUTE(TEXT(CV7,"#,##0.00"),"-","△")&amp;"】"))</f>
        <v>【53.32】</v>
      </c>
      <c r="CW6" s="33">
        <f>IF(CW7="",NA(),CW7)</f>
        <v>75.510000000000005</v>
      </c>
      <c r="CX6" s="33">
        <f t="shared" ref="CX6:DF6" si="11">IF(CX7="",NA(),CX7)</f>
        <v>79.19</v>
      </c>
      <c r="CY6" s="33">
        <f t="shared" si="11"/>
        <v>81.58</v>
      </c>
      <c r="CZ6" s="33">
        <f t="shared" si="11"/>
        <v>81.75</v>
      </c>
      <c r="DA6" s="33">
        <f t="shared" si="11"/>
        <v>82.68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1.72</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x14ac:dyDescent="0.15">
      <c r="A7" s="26"/>
      <c r="B7" s="35">
        <v>2014</v>
      </c>
      <c r="C7" s="35">
        <v>32093</v>
      </c>
      <c r="D7" s="35">
        <v>47</v>
      </c>
      <c r="E7" s="35">
        <v>17</v>
      </c>
      <c r="F7" s="35">
        <v>5</v>
      </c>
      <c r="G7" s="35">
        <v>0</v>
      </c>
      <c r="H7" s="35" t="s">
        <v>96</v>
      </c>
      <c r="I7" s="35" t="s">
        <v>97</v>
      </c>
      <c r="J7" s="35" t="s">
        <v>98</v>
      </c>
      <c r="K7" s="35" t="s">
        <v>99</v>
      </c>
      <c r="L7" s="35" t="s">
        <v>100</v>
      </c>
      <c r="M7" s="36" t="s">
        <v>101</v>
      </c>
      <c r="N7" s="36" t="s">
        <v>102</v>
      </c>
      <c r="O7" s="36">
        <v>4.3899999999999997</v>
      </c>
      <c r="P7" s="36">
        <v>97.36</v>
      </c>
      <c r="Q7" s="36">
        <v>3240</v>
      </c>
      <c r="R7" s="36">
        <v>124344</v>
      </c>
      <c r="S7" s="36">
        <v>1256.42</v>
      </c>
      <c r="T7" s="36">
        <v>98.97</v>
      </c>
      <c r="U7" s="36">
        <v>5417</v>
      </c>
      <c r="V7" s="36">
        <v>2.5099999999999998</v>
      </c>
      <c r="W7" s="36">
        <v>2158.17</v>
      </c>
      <c r="X7" s="36">
        <v>75.8</v>
      </c>
      <c r="Y7" s="36">
        <v>75.040000000000006</v>
      </c>
      <c r="Z7" s="36">
        <v>66.17</v>
      </c>
      <c r="AA7" s="36">
        <v>66.34</v>
      </c>
      <c r="AB7" s="36">
        <v>71.72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1933.49</v>
      </c>
      <c r="BF7" s="36">
        <v>3704.84</v>
      </c>
      <c r="BG7" s="36">
        <v>2601.14</v>
      </c>
      <c r="BH7" s="36">
        <v>2601.6799999999998</v>
      </c>
      <c r="BI7" s="36">
        <v>1900.84</v>
      </c>
      <c r="BJ7" s="36">
        <v>1267.26</v>
      </c>
      <c r="BK7" s="36">
        <v>1239.2</v>
      </c>
      <c r="BL7" s="36">
        <v>1197.82</v>
      </c>
      <c r="BM7" s="36">
        <v>1126.77</v>
      </c>
      <c r="BN7" s="36">
        <v>1044.8</v>
      </c>
      <c r="BO7" s="36">
        <v>992.47</v>
      </c>
      <c r="BP7" s="36">
        <v>46.92</v>
      </c>
      <c r="BQ7" s="36">
        <v>21.75</v>
      </c>
      <c r="BR7" s="36">
        <v>22.51</v>
      </c>
      <c r="BS7" s="36">
        <v>28.04</v>
      </c>
      <c r="BT7" s="36">
        <v>36.950000000000003</v>
      </c>
      <c r="BU7" s="36">
        <v>53.42</v>
      </c>
      <c r="BV7" s="36">
        <v>51.56</v>
      </c>
      <c r="BW7" s="36">
        <v>51.03</v>
      </c>
      <c r="BX7" s="36">
        <v>50.9</v>
      </c>
      <c r="BY7" s="36">
        <v>50.82</v>
      </c>
      <c r="BZ7" s="36">
        <v>51.49</v>
      </c>
      <c r="CA7" s="36">
        <v>367.39</v>
      </c>
      <c r="CB7" s="36">
        <v>822.46</v>
      </c>
      <c r="CC7" s="36">
        <v>805.31</v>
      </c>
      <c r="CD7" s="36">
        <v>639.16</v>
      </c>
      <c r="CE7" s="36">
        <v>499.2</v>
      </c>
      <c r="CF7" s="36">
        <v>269.12</v>
      </c>
      <c r="CG7" s="36">
        <v>283.26</v>
      </c>
      <c r="CH7" s="36">
        <v>289.60000000000002</v>
      </c>
      <c r="CI7" s="36">
        <v>293.27</v>
      </c>
      <c r="CJ7" s="36">
        <v>300.52</v>
      </c>
      <c r="CK7" s="36">
        <v>295.10000000000002</v>
      </c>
      <c r="CL7" s="36">
        <v>42.3</v>
      </c>
      <c r="CM7" s="36">
        <v>43.5</v>
      </c>
      <c r="CN7" s="36">
        <v>43.45</v>
      </c>
      <c r="CO7" s="36">
        <v>43.32</v>
      </c>
      <c r="CP7" s="36">
        <v>44.31</v>
      </c>
      <c r="CQ7" s="36">
        <v>54.23</v>
      </c>
      <c r="CR7" s="36">
        <v>55.2</v>
      </c>
      <c r="CS7" s="36">
        <v>54.74</v>
      </c>
      <c r="CT7" s="36">
        <v>53.78</v>
      </c>
      <c r="CU7" s="36">
        <v>53.24</v>
      </c>
      <c r="CV7" s="36">
        <v>53.32</v>
      </c>
      <c r="CW7" s="36">
        <v>75.510000000000005</v>
      </c>
      <c r="CX7" s="36">
        <v>79.19</v>
      </c>
      <c r="CY7" s="36">
        <v>81.58</v>
      </c>
      <c r="CZ7" s="36">
        <v>81.75</v>
      </c>
      <c r="DA7" s="36">
        <v>82.68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1.72</v>
      </c>
      <c r="EF7" s="36">
        <v>0</v>
      </c>
      <c r="EG7" s="36">
        <v>0</v>
      </c>
      <c r="EH7" s="36">
        <v>0</v>
      </c>
      <c r="EI7" s="36">
        <v>0.02</v>
      </c>
      <c r="EJ7" s="36">
        <v>0.03</v>
      </c>
      <c r="EK7" s="36">
        <v>0.04</v>
      </c>
      <c r="EL7" s="36">
        <v>0.03</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　上原　実（内線5234）</cp:lastModifiedBy>
  <cp:lastPrinted>2016-02-17T06:41:38Z</cp:lastPrinted>
  <dcterms:created xsi:type="dcterms:W3CDTF">2016-02-03T09:08:54Z</dcterms:created>
  <dcterms:modified xsi:type="dcterms:W3CDTF">2016-02-23T00:29:49Z</dcterms:modified>
  <cp:category/>
</cp:coreProperties>
</file>