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10.1.81.17\市町村課nas\05　地方債\11 地方公営企業\26 経営比較分析表\R7\02_経営比較分析表\03_市町村→県\32093_一関市\010_上水道（法適用）\"/>
    </mc:Choice>
  </mc:AlternateContent>
  <xr:revisionPtr revIDLastSave="0" documentId="13_ncr:1_{E52334AD-8E9A-4CE1-B963-365F19610290}" xr6:coauthVersionLast="47" xr6:coauthVersionMax="47" xr10:uidLastSave="{00000000-0000-0000-0000-000000000000}"/>
  <workbookProtection workbookAlgorithmName="SHA-512" workbookHashValue="e+ZmHbwUkj4gujVnhycIs9K/hZ6hmpgcTTdHSIeUnPqHeVzflPjc5fTd+hbnI3WtFZIfE/UzWUgXptRjtROaOg==" workbookSaltValue="2sxJV3BAc6cy66z8O8jQWw==" workbookSpinCount="100000" lockStructure="1"/>
  <bookViews>
    <workbookView xWindow="-120" yWindow="-120" windowWidth="29040" windowHeight="157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AT10" i="4" s="1"/>
  <c r="U6" i="5"/>
  <c r="T6" i="5"/>
  <c r="S6" i="5"/>
  <c r="R6" i="5"/>
  <c r="AL8" i="4" s="1"/>
  <c r="Q6" i="5"/>
  <c r="P6" i="5"/>
  <c r="P10" i="4" s="1"/>
  <c r="O6" i="5"/>
  <c r="N6" i="5"/>
  <c r="M6" i="5"/>
  <c r="L6" i="5"/>
  <c r="W8" i="4" s="1"/>
  <c r="K6" i="5"/>
  <c r="J6" i="5"/>
  <c r="I8" i="4" s="1"/>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L85" i="4"/>
  <c r="J85" i="4"/>
  <c r="H85" i="4"/>
  <c r="F85" i="4"/>
  <c r="BB10" i="4"/>
  <c r="AL10" i="4"/>
  <c r="W10" i="4"/>
  <c r="I10" i="4"/>
  <c r="B10" i="4"/>
  <c r="BB8" i="4"/>
  <c r="AT8" i="4"/>
  <c r="AD8" i="4"/>
  <c r="P8" i="4"/>
  <c r="B8" i="4"/>
  <c r="B6" i="4"/>
</calcChain>
</file>

<file path=xl/sharedStrings.xml><?xml version="1.0" encoding="utf-8"?>
<sst xmlns="http://schemas.openxmlformats.org/spreadsheetml/2006/main" count="228" uniqueCount="111">
  <si>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</si>
  <si>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</si>
  <si>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</si>
  <si>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</si>
  <si>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</si>
  <si>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</si>
  <si>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</si>
  <si>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</si>
  <si>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</si>
  <si>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</si>
  <si>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</si>
  <si>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</si>
  <si>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</si>
  <si>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</si>
  <si>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</si>
  <si>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</si>
  <si>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</si>
  <si>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</si>
  <si>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</si>
  <si>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</si>
  <si>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</si>
  <si>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</si>
  <si>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</si>
  <si>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</si>
  <si>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</si>
  <si>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</si>
  <si>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</si>
  <si>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</si>
  <si>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</si>
  <si>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</si>
  <si>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</si>
  <si>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</si>
  <si>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</si>
  <si>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</si>
  <si>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</si>
  <si>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</si>
  <si>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</si>
  <si>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</si>
  <si>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</si>
  <si>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</si>
  <si>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</si>
  <si>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</si>
  <si>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</si>
  <si>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</si>
  <si>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</si>
  <si>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</si>
  <si>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</si>
  <si>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</si>
  <si>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</si>
  <si>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</si>
  <si>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</si>
  <si>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</si>
  <si>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</si>
  <si>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</si>
  <si>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</si>
  <si>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</si>
  <si>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</si>
  <si>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</si>
  <si>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</si>
  <si>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</si>
  <si>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</si>
  <si>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</si>
  <si>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</si>
  <si>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</si>
  <si>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</si>
  <si>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</si>
  <si>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</si>
  <si>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</si>
  <si>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</si>
  <si>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</si>
  <si>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</si>
  <si>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</si>
  <si>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</si>
  <si>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</si>
  <si>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</si>
  <si>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</si>
  <si>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</si>
  <si>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</si>
  <si>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</si>
  <si>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</si>
  <si>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</si>
  <si>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</si>
  <si>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</si>
  <si>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</si>
  <si>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</si>
  <si>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</si>
  <si>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</si>
  <si>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</si>
  <si>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</si>
  <si>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</si>
  <si>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</si>
  <si>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</si>
  <si>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岩手県　一関市</t>
  </si>
  <si>
    <t>法適用</t>
  </si>
  <si>
    <t>水道事業</t>
  </si>
  <si>
    <t>末端給水事業</t>
  </si>
  <si>
    <t>A4</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</si>
  <si>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</si>
  <si>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</si>
  <si>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</si>
  <si>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</si>
  <si>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</si>
  <si>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</si>
  <si>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</si>
  <si>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</si>
  <si>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</si>
  <si>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</si>
  <si>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</si>
  <si>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①有形固定資産減価償却率
　現在は類似団体より低い数値ですが、高度経済成長期に拡張整備を行った施設が耐用年数を超過することから、今後、数値が上昇していく見込みです。適切なメンテナンスを行い機能保持に努めていきます。
②管路経年化率
　類似団体平均より低い数値ですが、順次耐用年数を迎えることから、管路経年化率は上昇する見込みとなっています。
③管路更新率
　類似団体等を下回る数値となり、当市の管路延長の長さ及び資金確保の面から大幅な向上は困難な状況にあります。施設整備計画に基づいて、重要度を考慮した計画による管路更新を進めていきます。</t>
    <phoneticPr fontId="4"/>
  </si>
  <si>
    <t>①経常収支比率
　令和６年４月に二段階目の料金改定を行ったが、光熱費等の高騰に伴い前年度から低下した。しかし、経常収支比率は116.16％であり単年度の収支は黒字となっています。
③流動比率
　企業債償還の割合が高いため、類似団体の平均を下回る数値となってますが、100％は割り込まないよう、現金預金等の流動資産の確保に努めます。
④企業債残高対給水収益比率
　類似団体と比較して高い数値ですが、借入額の抑制で減少傾向にあります。今後も適切な施設整備計画を踏まえた借入額の検討を行います。
⑤料金回収率
　減価償却費の増大などにより上簡統合時から原価割れに転じました。料金改定により若干の改善をみています。
⑥給水原価
　地理的要因から管路延長や施設数が多く、給水原価が高額になっています。施設の統廃合やダウンサイジングの推進により、固定費の抑制に努めます。
⑦施設利用率
　50％台で推移しており、余剰がある状況です。施設の統廃合やダウンサイジングの推進により、現状の改善に努めます。
⑧有収率
  類似団体と比較して低い数値であるため、課題として捉えています。管路の更新工事をはじめ漏水対策を講じ有収率の改善に努めます。</t>
    <rPh sb="26" eb="27">
      <t>オコナ</t>
    </rPh>
    <rPh sb="31" eb="34">
      <t>コウネツヒ</t>
    </rPh>
    <rPh sb="34" eb="35">
      <t>トウ</t>
    </rPh>
    <rPh sb="36" eb="38">
      <t>コウトウ</t>
    </rPh>
    <rPh sb="39" eb="40">
      <t>トモナ</t>
    </rPh>
    <rPh sb="41" eb="44">
      <t>ゼンネンド</t>
    </rPh>
    <rPh sb="46" eb="48">
      <t>テイカ</t>
    </rPh>
    <rPh sb="97" eb="99">
      <t>キギョウ</t>
    </rPh>
    <rPh sb="99" eb="100">
      <t>サイ</t>
    </rPh>
    <rPh sb="100" eb="102">
      <t>ショウカン</t>
    </rPh>
    <rPh sb="103" eb="105">
      <t>ワリアイ</t>
    </rPh>
    <rPh sb="106" eb="107">
      <t>タカ</t>
    </rPh>
    <rPh sb="137" eb="138">
      <t>ワ</t>
    </rPh>
    <rPh sb="139" eb="140">
      <t>コ</t>
    </rPh>
    <phoneticPr fontId="4"/>
  </si>
  <si>
    <t>　平成29年の水道事業と簡易水道事業の統合以降、減価償却費と企業債残高が増大し、収益的収支においては、一般会計補助金（基準内）により純利益を確保している状況です。
　資本的収支においては、管路延長や施設数が多いことから多額の更新費用が見込まれるものの、その財源を企業債に依存しており、累積した企業債残高の元利償還が経営を圧迫しています。
　収益確保のため令和４年と令和６年に料金改定を行いましたが、今後の人口減少による水需要の動向や物価高等による営業費用の状況を見ながら適時、適切な料金改定を検討し、施設の統廃合、ダウンサイジングを踏まえた建設改良事業の実施など、一層の経営健全化に努めます。</t>
    <rPh sb="202" eb="204">
      <t>ジンコウ</t>
    </rPh>
    <rPh sb="204" eb="206">
      <t>ゲンショウ</t>
    </rPh>
    <rPh sb="209" eb="210">
      <t>ミズ</t>
    </rPh>
    <rPh sb="210" eb="212">
      <t>ジュヨウ</t>
    </rPh>
    <rPh sb="213" eb="215">
      <t>ドウコウ</t>
    </rPh>
    <rPh sb="216" eb="219">
      <t>ブッカダカ</t>
    </rPh>
    <rPh sb="219" eb="220">
      <t>トウ</t>
    </rPh>
    <rPh sb="223" eb="225">
      <t>エイギョウ</t>
    </rPh>
    <rPh sb="225" eb="227">
      <t>ヒヨウ</t>
    </rPh>
    <rPh sb="228" eb="230">
      <t>ジョウキョウ</t>
    </rPh>
    <rPh sb="231" eb="232">
      <t>ミ</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</si>
</sst>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0.7</c:v>
                </c:pt>
                <c:pt idx="1">
                  <c:v>0.71</c:v>
                </c:pt>
                <c:pt idx="2">
                  <c:v>0.88</c:v>
                </c:pt>
                <c:pt idx="3">
                  <c:v>0.64</c:v>
                </c:pt>
                <c:pt idx="4">
                  <c:v>0.37</c:v>
                </c:pt>
              </c:numCache>
            </c:numRef>
          </c:val>
          <c:extLst>
            <c:ext xmlns:c16="http://schemas.microsoft.com/office/drawing/2014/chart" uri="{C3380CC4-5D6E-409C-BE32-E72D297353CC}">
              <c16:uniqueId val="{00000000-FBAB-4189-B27A-33E3090CE291}"/>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c:v>
                </c:pt>
                <c:pt idx="1">
                  <c:v>0.56000000000000005</c:v>
                </c:pt>
                <c:pt idx="2">
                  <c:v>0.6</c:v>
                </c:pt>
                <c:pt idx="3">
                  <c:v>0.53</c:v>
                </c:pt>
                <c:pt idx="4">
                  <c:v>0.54</c:v>
                </c:pt>
              </c:numCache>
            </c:numRef>
          </c:val>
          <c:smooth val="0"/>
          <c:extLst>
            <c:ext xmlns:c16="http://schemas.microsoft.com/office/drawing/2014/chart" uri="{C3380CC4-5D6E-409C-BE32-E72D297353CC}">
              <c16:uniqueId val="{00000001-FBAB-4189-B27A-33E3090CE291}"/>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51.71</c:v>
                </c:pt>
                <c:pt idx="1">
                  <c:v>51.17</c:v>
                </c:pt>
                <c:pt idx="2">
                  <c:v>50.13</c:v>
                </c:pt>
                <c:pt idx="3">
                  <c:v>52.91</c:v>
                </c:pt>
                <c:pt idx="4">
                  <c:v>51.97</c:v>
                </c:pt>
              </c:numCache>
            </c:numRef>
          </c:val>
          <c:extLst>
            <c:ext xmlns:c16="http://schemas.microsoft.com/office/drawing/2014/chart" uri="{C3380CC4-5D6E-409C-BE32-E72D297353CC}">
              <c16:uniqueId val="{00000000-A03A-4286-9F59-59DA9963F58C}"/>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59.91</c:v>
                </c:pt>
                <c:pt idx="1">
                  <c:v>59.4</c:v>
                </c:pt>
                <c:pt idx="2">
                  <c:v>59.24</c:v>
                </c:pt>
                <c:pt idx="3">
                  <c:v>58.77</c:v>
                </c:pt>
                <c:pt idx="4">
                  <c:v>59.17</c:v>
                </c:pt>
              </c:numCache>
            </c:numRef>
          </c:val>
          <c:smooth val="0"/>
          <c:extLst>
            <c:ext xmlns:c16="http://schemas.microsoft.com/office/drawing/2014/chart" uri="{C3380CC4-5D6E-409C-BE32-E72D297353CC}">
              <c16:uniqueId val="{00000001-A03A-4286-9F59-59DA9963F58C}"/>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80.31</c:v>
                </c:pt>
                <c:pt idx="1">
                  <c:v>80.42</c:v>
                </c:pt>
                <c:pt idx="2">
                  <c:v>80.16</c:v>
                </c:pt>
                <c:pt idx="3">
                  <c:v>80.22</c:v>
                </c:pt>
                <c:pt idx="4">
                  <c:v>80.040000000000006</c:v>
                </c:pt>
              </c:numCache>
            </c:numRef>
          </c:val>
          <c:extLst>
            <c:ext xmlns:c16="http://schemas.microsoft.com/office/drawing/2014/chart" uri="{C3380CC4-5D6E-409C-BE32-E72D297353CC}">
              <c16:uniqueId val="{00000000-D90C-495F-A6F0-3818597CD20B}"/>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87.26</c:v>
                </c:pt>
                <c:pt idx="1">
                  <c:v>87.57</c:v>
                </c:pt>
                <c:pt idx="2">
                  <c:v>87.26</c:v>
                </c:pt>
                <c:pt idx="3">
                  <c:v>86.95</c:v>
                </c:pt>
                <c:pt idx="4">
                  <c:v>86.58</c:v>
                </c:pt>
              </c:numCache>
            </c:numRef>
          </c:val>
          <c:smooth val="0"/>
          <c:extLst>
            <c:ext xmlns:c16="http://schemas.microsoft.com/office/drawing/2014/chart" uri="{C3380CC4-5D6E-409C-BE32-E72D297353CC}">
              <c16:uniqueId val="{00000001-D90C-495F-A6F0-3818597CD20B}"/>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115.49</c:v>
                </c:pt>
                <c:pt idx="1">
                  <c:v>116.21</c:v>
                </c:pt>
                <c:pt idx="2">
                  <c:v>117.01</c:v>
                </c:pt>
                <c:pt idx="3">
                  <c:v>119.12</c:v>
                </c:pt>
                <c:pt idx="4">
                  <c:v>116.16</c:v>
                </c:pt>
              </c:numCache>
            </c:numRef>
          </c:val>
          <c:extLst>
            <c:ext xmlns:c16="http://schemas.microsoft.com/office/drawing/2014/chart" uri="{C3380CC4-5D6E-409C-BE32-E72D297353CC}">
              <c16:uniqueId val="{00000000-A13B-4EF7-B634-D225F36F5FE3}"/>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110.91</c:v>
                </c:pt>
                <c:pt idx="1">
                  <c:v>111.49</c:v>
                </c:pt>
                <c:pt idx="2">
                  <c:v>109.09</c:v>
                </c:pt>
                <c:pt idx="3">
                  <c:v>109.05</c:v>
                </c:pt>
                <c:pt idx="4">
                  <c:v>107.61</c:v>
                </c:pt>
              </c:numCache>
            </c:numRef>
          </c:val>
          <c:smooth val="0"/>
          <c:extLst>
            <c:ext xmlns:c16="http://schemas.microsoft.com/office/drawing/2014/chart" uri="{C3380CC4-5D6E-409C-BE32-E72D297353CC}">
              <c16:uniqueId val="{00000001-A13B-4EF7-B634-D225F36F5FE3}"/>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37.270000000000003</c:v>
                </c:pt>
                <c:pt idx="1">
                  <c:v>38.82</c:v>
                </c:pt>
                <c:pt idx="2">
                  <c:v>40.22</c:v>
                </c:pt>
                <c:pt idx="3">
                  <c:v>41.96</c:v>
                </c:pt>
                <c:pt idx="4">
                  <c:v>43.69</c:v>
                </c:pt>
              </c:numCache>
            </c:numRef>
          </c:val>
          <c:extLst>
            <c:ext xmlns:c16="http://schemas.microsoft.com/office/drawing/2014/chart" uri="{C3380CC4-5D6E-409C-BE32-E72D297353CC}">
              <c16:uniqueId val="{00000000-91D6-4B03-BCA8-61FB91700403}"/>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49.2</c:v>
                </c:pt>
                <c:pt idx="1">
                  <c:v>50.01</c:v>
                </c:pt>
                <c:pt idx="2">
                  <c:v>50.99</c:v>
                </c:pt>
                <c:pt idx="3">
                  <c:v>51.79</c:v>
                </c:pt>
                <c:pt idx="4">
                  <c:v>52.02</c:v>
                </c:pt>
              </c:numCache>
            </c:numRef>
          </c:val>
          <c:smooth val="0"/>
          <c:extLst>
            <c:ext xmlns:c16="http://schemas.microsoft.com/office/drawing/2014/chart" uri="{C3380CC4-5D6E-409C-BE32-E72D297353CC}">
              <c16:uniqueId val="{00000001-91D6-4B03-BCA8-61FB91700403}"/>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20.45</c:v>
                </c:pt>
                <c:pt idx="1">
                  <c:v>20.55</c:v>
                </c:pt>
                <c:pt idx="2">
                  <c:v>20.27</c:v>
                </c:pt>
                <c:pt idx="3">
                  <c:v>19.71</c:v>
                </c:pt>
                <c:pt idx="4">
                  <c:v>20.309999999999999</c:v>
                </c:pt>
              </c:numCache>
            </c:numRef>
          </c:val>
          <c:extLst>
            <c:ext xmlns:c16="http://schemas.microsoft.com/office/drawing/2014/chart" uri="{C3380CC4-5D6E-409C-BE32-E72D297353CC}">
              <c16:uniqueId val="{00000000-A7A0-45FB-81DD-396CB2477A68}"/>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18.329999999999998</c:v>
                </c:pt>
                <c:pt idx="1">
                  <c:v>20.27</c:v>
                </c:pt>
                <c:pt idx="2">
                  <c:v>21.69</c:v>
                </c:pt>
                <c:pt idx="3">
                  <c:v>23.19</c:v>
                </c:pt>
                <c:pt idx="4">
                  <c:v>24.61</c:v>
                </c:pt>
              </c:numCache>
            </c:numRef>
          </c:val>
          <c:smooth val="0"/>
          <c:extLst>
            <c:ext xmlns:c16="http://schemas.microsoft.com/office/drawing/2014/chart" uri="{C3380CC4-5D6E-409C-BE32-E72D297353CC}">
              <c16:uniqueId val="{00000001-A7A0-45FB-81DD-396CB2477A68}"/>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24F-4235-BC19-669181D940A8}"/>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0.92</c:v>
                </c:pt>
                <c:pt idx="1">
                  <c:v>0.87</c:v>
                </c:pt>
                <c:pt idx="2">
                  <c:v>0.93</c:v>
                </c:pt>
                <c:pt idx="3">
                  <c:v>1.02</c:v>
                </c:pt>
                <c:pt idx="4">
                  <c:v>1.24</c:v>
                </c:pt>
              </c:numCache>
            </c:numRef>
          </c:val>
          <c:smooth val="0"/>
          <c:extLst>
            <c:ext xmlns:c16="http://schemas.microsoft.com/office/drawing/2014/chart" uri="{C3380CC4-5D6E-409C-BE32-E72D297353CC}">
              <c16:uniqueId val="{00000001-A24F-4235-BC19-669181D940A8}"/>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98.55</c:v>
                </c:pt>
                <c:pt idx="1">
                  <c:v>110.64</c:v>
                </c:pt>
                <c:pt idx="2">
                  <c:v>100.17</c:v>
                </c:pt>
                <c:pt idx="3">
                  <c:v>101.58</c:v>
                </c:pt>
                <c:pt idx="4">
                  <c:v>101.11</c:v>
                </c:pt>
              </c:numCache>
            </c:numRef>
          </c:val>
          <c:extLst>
            <c:ext xmlns:c16="http://schemas.microsoft.com/office/drawing/2014/chart" uri="{C3380CC4-5D6E-409C-BE32-E72D297353CC}">
              <c16:uniqueId val="{00000000-62F3-412C-A9D2-ABB184C3D914}"/>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350.79</c:v>
                </c:pt>
                <c:pt idx="1">
                  <c:v>354.57</c:v>
                </c:pt>
                <c:pt idx="2">
                  <c:v>357.74</c:v>
                </c:pt>
                <c:pt idx="3">
                  <c:v>344.88</c:v>
                </c:pt>
                <c:pt idx="4">
                  <c:v>326.02</c:v>
                </c:pt>
              </c:numCache>
            </c:numRef>
          </c:val>
          <c:smooth val="0"/>
          <c:extLst>
            <c:ext xmlns:c16="http://schemas.microsoft.com/office/drawing/2014/chart" uri="{C3380CC4-5D6E-409C-BE32-E72D297353CC}">
              <c16:uniqueId val="{00000001-62F3-412C-A9D2-ABB184C3D914}"/>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1076.0999999999999</c:v>
                </c:pt>
                <c:pt idx="1">
                  <c:v>1069.02</c:v>
                </c:pt>
                <c:pt idx="2">
                  <c:v>1024.96</c:v>
                </c:pt>
                <c:pt idx="3">
                  <c:v>966.55</c:v>
                </c:pt>
                <c:pt idx="4">
                  <c:v>915.83</c:v>
                </c:pt>
              </c:numCache>
            </c:numRef>
          </c:val>
          <c:extLst>
            <c:ext xmlns:c16="http://schemas.microsoft.com/office/drawing/2014/chart" uri="{C3380CC4-5D6E-409C-BE32-E72D297353CC}">
              <c16:uniqueId val="{00000000-61D2-4534-B860-2E801A37BADB}"/>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322.92</c:v>
                </c:pt>
                <c:pt idx="1">
                  <c:v>303.45999999999998</c:v>
                </c:pt>
                <c:pt idx="2">
                  <c:v>307.27999999999997</c:v>
                </c:pt>
                <c:pt idx="3">
                  <c:v>304.02</c:v>
                </c:pt>
                <c:pt idx="4">
                  <c:v>300.54000000000002</c:v>
                </c:pt>
              </c:numCache>
            </c:numRef>
          </c:val>
          <c:smooth val="0"/>
          <c:extLst>
            <c:ext xmlns:c16="http://schemas.microsoft.com/office/drawing/2014/chart" uri="{C3380CC4-5D6E-409C-BE32-E72D297353CC}">
              <c16:uniqueId val="{00000001-61D2-4534-B860-2E801A37BADB}"/>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79.38</c:v>
                </c:pt>
                <c:pt idx="1">
                  <c:v>78.97</c:v>
                </c:pt>
                <c:pt idx="2">
                  <c:v>79.680000000000007</c:v>
                </c:pt>
                <c:pt idx="3">
                  <c:v>83.57</c:v>
                </c:pt>
                <c:pt idx="4">
                  <c:v>83.23</c:v>
                </c:pt>
              </c:numCache>
            </c:numRef>
          </c:val>
          <c:extLst>
            <c:ext xmlns:c16="http://schemas.microsoft.com/office/drawing/2014/chart" uri="{C3380CC4-5D6E-409C-BE32-E72D297353CC}">
              <c16:uniqueId val="{00000000-F6F1-409F-83A0-9EF5AC35AEA3}"/>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100.85</c:v>
                </c:pt>
                <c:pt idx="1">
                  <c:v>103.79</c:v>
                </c:pt>
                <c:pt idx="2">
                  <c:v>98.3</c:v>
                </c:pt>
                <c:pt idx="3">
                  <c:v>98.89</c:v>
                </c:pt>
                <c:pt idx="4">
                  <c:v>99.25</c:v>
                </c:pt>
              </c:numCache>
            </c:numRef>
          </c:val>
          <c:smooth val="0"/>
          <c:extLst>
            <c:ext xmlns:c16="http://schemas.microsoft.com/office/drawing/2014/chart" uri="{C3380CC4-5D6E-409C-BE32-E72D297353CC}">
              <c16:uniqueId val="{00000001-F6F1-409F-83A0-9EF5AC35AEA3}"/>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296.79000000000002</c:v>
                </c:pt>
                <c:pt idx="1">
                  <c:v>298.77999999999997</c:v>
                </c:pt>
                <c:pt idx="2">
                  <c:v>306.56</c:v>
                </c:pt>
                <c:pt idx="3">
                  <c:v>305.87</c:v>
                </c:pt>
                <c:pt idx="4">
                  <c:v>321.95</c:v>
                </c:pt>
              </c:numCache>
            </c:numRef>
          </c:val>
          <c:extLst>
            <c:ext xmlns:c16="http://schemas.microsoft.com/office/drawing/2014/chart" uri="{C3380CC4-5D6E-409C-BE32-E72D297353CC}">
              <c16:uniqueId val="{00000000-20A1-4A95-9567-9C28284A73D5}"/>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167.1</c:v>
                </c:pt>
                <c:pt idx="1">
                  <c:v>167.86</c:v>
                </c:pt>
                <c:pt idx="2">
                  <c:v>173.68</c:v>
                </c:pt>
                <c:pt idx="3">
                  <c:v>174.52</c:v>
                </c:pt>
                <c:pt idx="4">
                  <c:v>178.92</c:v>
                </c:pt>
              </c:numCache>
            </c:numRef>
          </c:val>
          <c:smooth val="0"/>
          <c:extLst>
            <c:ext xmlns:c16="http://schemas.microsoft.com/office/drawing/2014/chart" uri="{C3380CC4-5D6E-409C-BE32-E72D297353CC}">
              <c16:uniqueId val="{00000001-20A1-4A95-9567-9C28284A73D5}"/>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s>
</file>

<file path=xl/worksheets/_rels/sheet2.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80" zoomScaleNormal="8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15">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15">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1" t="str">
        <f>データ!H6</f>
        <v>岩手県　一関市</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15">
      <c r="A8" s="2"/>
      <c r="B8" s="40" t="str">
        <f>データ!$I$6</f>
        <v>法適用</v>
      </c>
      <c r="C8" s="41"/>
      <c r="D8" s="41"/>
      <c r="E8" s="41"/>
      <c r="F8" s="41"/>
      <c r="G8" s="41"/>
      <c r="H8" s="41"/>
      <c r="I8" s="40" t="str">
        <f>データ!$J$6</f>
        <v>水道事業</v>
      </c>
      <c r="J8" s="41"/>
      <c r="K8" s="41"/>
      <c r="L8" s="41"/>
      <c r="M8" s="41"/>
      <c r="N8" s="41"/>
      <c r="O8" s="42"/>
      <c r="P8" s="43" t="str">
        <f>データ!$K$6</f>
        <v>末端給水事業</v>
      </c>
      <c r="Q8" s="43"/>
      <c r="R8" s="43"/>
      <c r="S8" s="43"/>
      <c r="T8" s="43"/>
      <c r="U8" s="43"/>
      <c r="V8" s="43"/>
      <c r="W8" s="43" t="str">
        <f>データ!$L$6</f>
        <v>A4</v>
      </c>
      <c r="X8" s="43"/>
      <c r="Y8" s="43"/>
      <c r="Z8" s="43"/>
      <c r="AA8" s="43"/>
      <c r="AB8" s="43"/>
      <c r="AC8" s="43"/>
      <c r="AD8" s="43" t="str">
        <f>データ!$M$6</f>
        <v>非設置</v>
      </c>
      <c r="AE8" s="43"/>
      <c r="AF8" s="43"/>
      <c r="AG8" s="43"/>
      <c r="AH8" s="43"/>
      <c r="AI8" s="43"/>
      <c r="AJ8" s="43"/>
      <c r="AK8" s="2"/>
      <c r="AL8" s="44">
        <f>データ!$R$6</f>
        <v>105505</v>
      </c>
      <c r="AM8" s="44"/>
      <c r="AN8" s="44"/>
      <c r="AO8" s="44"/>
      <c r="AP8" s="44"/>
      <c r="AQ8" s="44"/>
      <c r="AR8" s="44"/>
      <c r="AS8" s="44"/>
      <c r="AT8" s="45">
        <f>データ!$S$6</f>
        <v>1256.42</v>
      </c>
      <c r="AU8" s="46"/>
      <c r="AV8" s="46"/>
      <c r="AW8" s="46"/>
      <c r="AX8" s="46"/>
      <c r="AY8" s="46"/>
      <c r="AZ8" s="46"/>
      <c r="BA8" s="46"/>
      <c r="BB8" s="47">
        <f>データ!$T$6</f>
        <v>83.97</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15">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15">
      <c r="A10" s="2"/>
      <c r="B10" s="45" t="str">
        <f>データ!$N$6</f>
        <v>-</v>
      </c>
      <c r="C10" s="46"/>
      <c r="D10" s="46"/>
      <c r="E10" s="46"/>
      <c r="F10" s="46"/>
      <c r="G10" s="46"/>
      <c r="H10" s="46"/>
      <c r="I10" s="45">
        <f>データ!$O$6</f>
        <v>49.78</v>
      </c>
      <c r="J10" s="46"/>
      <c r="K10" s="46"/>
      <c r="L10" s="46"/>
      <c r="M10" s="46"/>
      <c r="N10" s="46"/>
      <c r="O10" s="80"/>
      <c r="P10" s="47">
        <f>データ!$P$6</f>
        <v>87.75</v>
      </c>
      <c r="Q10" s="47"/>
      <c r="R10" s="47"/>
      <c r="S10" s="47"/>
      <c r="T10" s="47"/>
      <c r="U10" s="47"/>
      <c r="V10" s="47"/>
      <c r="W10" s="44">
        <f>データ!$Q$6</f>
        <v>5017</v>
      </c>
      <c r="X10" s="44"/>
      <c r="Y10" s="44"/>
      <c r="Z10" s="44"/>
      <c r="AA10" s="44"/>
      <c r="AB10" s="44"/>
      <c r="AC10" s="44"/>
      <c r="AD10" s="2"/>
      <c r="AE10" s="2"/>
      <c r="AF10" s="2"/>
      <c r="AG10" s="2"/>
      <c r="AH10" s="2"/>
      <c r="AI10" s="2"/>
      <c r="AJ10" s="2"/>
      <c r="AK10" s="2"/>
      <c r="AL10" s="44">
        <f>データ!$U$6</f>
        <v>91692</v>
      </c>
      <c r="AM10" s="44"/>
      <c r="AN10" s="44"/>
      <c r="AO10" s="44"/>
      <c r="AP10" s="44"/>
      <c r="AQ10" s="44"/>
      <c r="AR10" s="44"/>
      <c r="AS10" s="44"/>
      <c r="AT10" s="45">
        <f>データ!$V$6</f>
        <v>710.21</v>
      </c>
      <c r="AU10" s="46"/>
      <c r="AV10" s="46"/>
      <c r="AW10" s="46"/>
      <c r="AX10" s="46"/>
      <c r="AY10" s="46"/>
      <c r="AZ10" s="46"/>
      <c r="BA10" s="46"/>
      <c r="BB10" s="47">
        <f>データ!$W$6</f>
        <v>129.11000000000001</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15">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15">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6" t="s">
        <v>109</v>
      </c>
      <c r="BM16" s="57"/>
      <c r="BN16" s="57"/>
      <c r="BO16" s="57"/>
      <c r="BP16" s="57"/>
      <c r="BQ16" s="57"/>
      <c r="BR16" s="57"/>
      <c r="BS16" s="57"/>
      <c r="BT16" s="57"/>
      <c r="BU16" s="57"/>
      <c r="BV16" s="57"/>
      <c r="BW16" s="57"/>
      <c r="BX16" s="57"/>
      <c r="BY16" s="57"/>
      <c r="BZ16" s="58"/>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6"/>
      <c r="BM17" s="57"/>
      <c r="BN17" s="57"/>
      <c r="BO17" s="57"/>
      <c r="BP17" s="57"/>
      <c r="BQ17" s="57"/>
      <c r="BR17" s="57"/>
      <c r="BS17" s="57"/>
      <c r="BT17" s="57"/>
      <c r="BU17" s="57"/>
      <c r="BV17" s="57"/>
      <c r="BW17" s="57"/>
      <c r="BX17" s="57"/>
      <c r="BY17" s="57"/>
      <c r="BZ17" s="58"/>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6"/>
      <c r="BM18" s="57"/>
      <c r="BN18" s="57"/>
      <c r="BO18" s="57"/>
      <c r="BP18" s="57"/>
      <c r="BQ18" s="57"/>
      <c r="BR18" s="57"/>
      <c r="BS18" s="57"/>
      <c r="BT18" s="57"/>
      <c r="BU18" s="57"/>
      <c r="BV18" s="57"/>
      <c r="BW18" s="57"/>
      <c r="BX18" s="57"/>
      <c r="BY18" s="57"/>
      <c r="BZ18" s="58"/>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6"/>
      <c r="BM19" s="57"/>
      <c r="BN19" s="57"/>
      <c r="BO19" s="57"/>
      <c r="BP19" s="57"/>
      <c r="BQ19" s="57"/>
      <c r="BR19" s="57"/>
      <c r="BS19" s="57"/>
      <c r="BT19" s="57"/>
      <c r="BU19" s="57"/>
      <c r="BV19" s="57"/>
      <c r="BW19" s="57"/>
      <c r="BX19" s="57"/>
      <c r="BY19" s="57"/>
      <c r="BZ19" s="58"/>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6"/>
      <c r="BM20" s="57"/>
      <c r="BN20" s="57"/>
      <c r="BO20" s="57"/>
      <c r="BP20" s="57"/>
      <c r="BQ20" s="57"/>
      <c r="BR20" s="57"/>
      <c r="BS20" s="57"/>
      <c r="BT20" s="57"/>
      <c r="BU20" s="57"/>
      <c r="BV20" s="57"/>
      <c r="BW20" s="57"/>
      <c r="BX20" s="57"/>
      <c r="BY20" s="57"/>
      <c r="BZ20" s="58"/>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6"/>
      <c r="BM21" s="57"/>
      <c r="BN21" s="57"/>
      <c r="BO21" s="57"/>
      <c r="BP21" s="57"/>
      <c r="BQ21" s="57"/>
      <c r="BR21" s="57"/>
      <c r="BS21" s="57"/>
      <c r="BT21" s="57"/>
      <c r="BU21" s="57"/>
      <c r="BV21" s="57"/>
      <c r="BW21" s="57"/>
      <c r="BX21" s="57"/>
      <c r="BY21" s="57"/>
      <c r="BZ21" s="58"/>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6"/>
      <c r="BM22" s="57"/>
      <c r="BN22" s="57"/>
      <c r="BO22" s="57"/>
      <c r="BP22" s="57"/>
      <c r="BQ22" s="57"/>
      <c r="BR22" s="57"/>
      <c r="BS22" s="57"/>
      <c r="BT22" s="57"/>
      <c r="BU22" s="57"/>
      <c r="BV22" s="57"/>
      <c r="BW22" s="57"/>
      <c r="BX22" s="57"/>
      <c r="BY22" s="57"/>
      <c r="BZ22" s="58"/>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6"/>
      <c r="BM23" s="57"/>
      <c r="BN23" s="57"/>
      <c r="BO23" s="57"/>
      <c r="BP23" s="57"/>
      <c r="BQ23" s="57"/>
      <c r="BR23" s="57"/>
      <c r="BS23" s="57"/>
      <c r="BT23" s="57"/>
      <c r="BU23" s="57"/>
      <c r="BV23" s="57"/>
      <c r="BW23" s="57"/>
      <c r="BX23" s="57"/>
      <c r="BY23" s="57"/>
      <c r="BZ23" s="58"/>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6"/>
      <c r="BM24" s="57"/>
      <c r="BN24" s="57"/>
      <c r="BO24" s="57"/>
      <c r="BP24" s="57"/>
      <c r="BQ24" s="57"/>
      <c r="BR24" s="57"/>
      <c r="BS24" s="57"/>
      <c r="BT24" s="57"/>
      <c r="BU24" s="57"/>
      <c r="BV24" s="57"/>
      <c r="BW24" s="57"/>
      <c r="BX24" s="57"/>
      <c r="BY24" s="57"/>
      <c r="BZ24" s="58"/>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6"/>
      <c r="BM25" s="57"/>
      <c r="BN25" s="57"/>
      <c r="BO25" s="57"/>
      <c r="BP25" s="57"/>
      <c r="BQ25" s="57"/>
      <c r="BR25" s="57"/>
      <c r="BS25" s="57"/>
      <c r="BT25" s="57"/>
      <c r="BU25" s="57"/>
      <c r="BV25" s="57"/>
      <c r="BW25" s="57"/>
      <c r="BX25" s="57"/>
      <c r="BY25" s="57"/>
      <c r="BZ25" s="58"/>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6"/>
      <c r="BM26" s="57"/>
      <c r="BN26" s="57"/>
      <c r="BO26" s="57"/>
      <c r="BP26" s="57"/>
      <c r="BQ26" s="57"/>
      <c r="BR26" s="57"/>
      <c r="BS26" s="57"/>
      <c r="BT26" s="57"/>
      <c r="BU26" s="57"/>
      <c r="BV26" s="57"/>
      <c r="BW26" s="57"/>
      <c r="BX26" s="57"/>
      <c r="BY26" s="57"/>
      <c r="BZ26" s="58"/>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6"/>
      <c r="BM27" s="57"/>
      <c r="BN27" s="57"/>
      <c r="BO27" s="57"/>
      <c r="BP27" s="57"/>
      <c r="BQ27" s="57"/>
      <c r="BR27" s="57"/>
      <c r="BS27" s="57"/>
      <c r="BT27" s="57"/>
      <c r="BU27" s="57"/>
      <c r="BV27" s="57"/>
      <c r="BW27" s="57"/>
      <c r="BX27" s="57"/>
      <c r="BY27" s="57"/>
      <c r="BZ27" s="58"/>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6"/>
      <c r="BM28" s="57"/>
      <c r="BN28" s="57"/>
      <c r="BO28" s="57"/>
      <c r="BP28" s="57"/>
      <c r="BQ28" s="57"/>
      <c r="BR28" s="57"/>
      <c r="BS28" s="57"/>
      <c r="BT28" s="57"/>
      <c r="BU28" s="57"/>
      <c r="BV28" s="57"/>
      <c r="BW28" s="57"/>
      <c r="BX28" s="57"/>
      <c r="BY28" s="57"/>
      <c r="BZ28" s="58"/>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6"/>
      <c r="BM29" s="57"/>
      <c r="BN29" s="57"/>
      <c r="BO29" s="57"/>
      <c r="BP29" s="57"/>
      <c r="BQ29" s="57"/>
      <c r="BR29" s="57"/>
      <c r="BS29" s="57"/>
      <c r="BT29" s="57"/>
      <c r="BU29" s="57"/>
      <c r="BV29" s="57"/>
      <c r="BW29" s="57"/>
      <c r="BX29" s="57"/>
      <c r="BY29" s="57"/>
      <c r="BZ29" s="58"/>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6"/>
      <c r="BM30" s="57"/>
      <c r="BN30" s="57"/>
      <c r="BO30" s="57"/>
      <c r="BP30" s="57"/>
      <c r="BQ30" s="57"/>
      <c r="BR30" s="57"/>
      <c r="BS30" s="57"/>
      <c r="BT30" s="57"/>
      <c r="BU30" s="57"/>
      <c r="BV30" s="57"/>
      <c r="BW30" s="57"/>
      <c r="BX30" s="57"/>
      <c r="BY30" s="57"/>
      <c r="BZ30" s="58"/>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6"/>
      <c r="BM31" s="57"/>
      <c r="BN31" s="57"/>
      <c r="BO31" s="57"/>
      <c r="BP31" s="57"/>
      <c r="BQ31" s="57"/>
      <c r="BR31" s="57"/>
      <c r="BS31" s="57"/>
      <c r="BT31" s="57"/>
      <c r="BU31" s="57"/>
      <c r="BV31" s="57"/>
      <c r="BW31" s="57"/>
      <c r="BX31" s="57"/>
      <c r="BY31" s="57"/>
      <c r="BZ31" s="58"/>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6"/>
      <c r="BM32" s="57"/>
      <c r="BN32" s="57"/>
      <c r="BO32" s="57"/>
      <c r="BP32" s="57"/>
      <c r="BQ32" s="57"/>
      <c r="BR32" s="57"/>
      <c r="BS32" s="57"/>
      <c r="BT32" s="57"/>
      <c r="BU32" s="57"/>
      <c r="BV32" s="57"/>
      <c r="BW32" s="57"/>
      <c r="BX32" s="57"/>
      <c r="BY32" s="57"/>
      <c r="BZ32" s="58"/>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6"/>
      <c r="BM33" s="57"/>
      <c r="BN33" s="57"/>
      <c r="BO33" s="57"/>
      <c r="BP33" s="57"/>
      <c r="BQ33" s="57"/>
      <c r="BR33" s="57"/>
      <c r="BS33" s="57"/>
      <c r="BT33" s="57"/>
      <c r="BU33" s="57"/>
      <c r="BV33" s="57"/>
      <c r="BW33" s="57"/>
      <c r="BX33" s="57"/>
      <c r="BY33" s="57"/>
      <c r="BZ33" s="58"/>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6"/>
      <c r="BM34" s="57"/>
      <c r="BN34" s="57"/>
      <c r="BO34" s="57"/>
      <c r="BP34" s="57"/>
      <c r="BQ34" s="57"/>
      <c r="BR34" s="57"/>
      <c r="BS34" s="57"/>
      <c r="BT34" s="57"/>
      <c r="BU34" s="57"/>
      <c r="BV34" s="57"/>
      <c r="BW34" s="57"/>
      <c r="BX34" s="57"/>
      <c r="BY34" s="57"/>
      <c r="BZ34" s="58"/>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6"/>
      <c r="BM35" s="57"/>
      <c r="BN35" s="57"/>
      <c r="BO35" s="57"/>
      <c r="BP35" s="57"/>
      <c r="BQ35" s="57"/>
      <c r="BR35" s="57"/>
      <c r="BS35" s="57"/>
      <c r="BT35" s="57"/>
      <c r="BU35" s="57"/>
      <c r="BV35" s="57"/>
      <c r="BW35" s="57"/>
      <c r="BX35" s="57"/>
      <c r="BY35" s="57"/>
      <c r="BZ35" s="58"/>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6"/>
      <c r="BM36" s="57"/>
      <c r="BN36" s="57"/>
      <c r="BO36" s="57"/>
      <c r="BP36" s="57"/>
      <c r="BQ36" s="57"/>
      <c r="BR36" s="57"/>
      <c r="BS36" s="57"/>
      <c r="BT36" s="57"/>
      <c r="BU36" s="57"/>
      <c r="BV36" s="57"/>
      <c r="BW36" s="57"/>
      <c r="BX36" s="57"/>
      <c r="BY36" s="57"/>
      <c r="BZ36" s="58"/>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6"/>
      <c r="BM37" s="57"/>
      <c r="BN37" s="57"/>
      <c r="BO37" s="57"/>
      <c r="BP37" s="57"/>
      <c r="BQ37" s="57"/>
      <c r="BR37" s="57"/>
      <c r="BS37" s="57"/>
      <c r="BT37" s="57"/>
      <c r="BU37" s="57"/>
      <c r="BV37" s="57"/>
      <c r="BW37" s="57"/>
      <c r="BX37" s="57"/>
      <c r="BY37" s="57"/>
      <c r="BZ37" s="58"/>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6"/>
      <c r="BM38" s="57"/>
      <c r="BN38" s="57"/>
      <c r="BO38" s="57"/>
      <c r="BP38" s="57"/>
      <c r="BQ38" s="57"/>
      <c r="BR38" s="57"/>
      <c r="BS38" s="57"/>
      <c r="BT38" s="57"/>
      <c r="BU38" s="57"/>
      <c r="BV38" s="57"/>
      <c r="BW38" s="57"/>
      <c r="BX38" s="57"/>
      <c r="BY38" s="57"/>
      <c r="BZ38" s="58"/>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6"/>
      <c r="BM39" s="57"/>
      <c r="BN39" s="57"/>
      <c r="BO39" s="57"/>
      <c r="BP39" s="57"/>
      <c r="BQ39" s="57"/>
      <c r="BR39" s="57"/>
      <c r="BS39" s="57"/>
      <c r="BT39" s="57"/>
      <c r="BU39" s="57"/>
      <c r="BV39" s="57"/>
      <c r="BW39" s="57"/>
      <c r="BX39" s="57"/>
      <c r="BY39" s="57"/>
      <c r="BZ39" s="58"/>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6"/>
      <c r="BM40" s="57"/>
      <c r="BN40" s="57"/>
      <c r="BO40" s="57"/>
      <c r="BP40" s="57"/>
      <c r="BQ40" s="57"/>
      <c r="BR40" s="57"/>
      <c r="BS40" s="57"/>
      <c r="BT40" s="57"/>
      <c r="BU40" s="57"/>
      <c r="BV40" s="57"/>
      <c r="BW40" s="57"/>
      <c r="BX40" s="57"/>
      <c r="BY40" s="57"/>
      <c r="BZ40" s="58"/>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6"/>
      <c r="BM41" s="57"/>
      <c r="BN41" s="57"/>
      <c r="BO41" s="57"/>
      <c r="BP41" s="57"/>
      <c r="BQ41" s="57"/>
      <c r="BR41" s="57"/>
      <c r="BS41" s="57"/>
      <c r="BT41" s="57"/>
      <c r="BU41" s="57"/>
      <c r="BV41" s="57"/>
      <c r="BW41" s="57"/>
      <c r="BX41" s="57"/>
      <c r="BY41" s="57"/>
      <c r="BZ41" s="58"/>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6"/>
      <c r="BM42" s="57"/>
      <c r="BN42" s="57"/>
      <c r="BO42" s="57"/>
      <c r="BP42" s="57"/>
      <c r="BQ42" s="57"/>
      <c r="BR42" s="57"/>
      <c r="BS42" s="57"/>
      <c r="BT42" s="57"/>
      <c r="BU42" s="57"/>
      <c r="BV42" s="57"/>
      <c r="BW42" s="57"/>
      <c r="BX42" s="57"/>
      <c r="BY42" s="57"/>
      <c r="BZ42" s="58"/>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6"/>
      <c r="BM43" s="57"/>
      <c r="BN43" s="57"/>
      <c r="BO43" s="57"/>
      <c r="BP43" s="57"/>
      <c r="BQ43" s="57"/>
      <c r="BR43" s="57"/>
      <c r="BS43" s="57"/>
      <c r="BT43" s="57"/>
      <c r="BU43" s="57"/>
      <c r="BV43" s="57"/>
      <c r="BW43" s="57"/>
      <c r="BX43" s="57"/>
      <c r="BY43" s="57"/>
      <c r="BZ43" s="58"/>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6"/>
      <c r="BM44" s="57"/>
      <c r="BN44" s="57"/>
      <c r="BO44" s="57"/>
      <c r="BP44" s="57"/>
      <c r="BQ44" s="57"/>
      <c r="BR44" s="57"/>
      <c r="BS44" s="57"/>
      <c r="BT44" s="57"/>
      <c r="BU44" s="57"/>
      <c r="BV44" s="57"/>
      <c r="BW44" s="57"/>
      <c r="BX44" s="57"/>
      <c r="BY44" s="57"/>
      <c r="BZ44" s="58"/>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108</v>
      </c>
      <c r="BM47" s="57"/>
      <c r="BN47" s="57"/>
      <c r="BO47" s="57"/>
      <c r="BP47" s="57"/>
      <c r="BQ47" s="57"/>
      <c r="BR47" s="57"/>
      <c r="BS47" s="57"/>
      <c r="BT47" s="57"/>
      <c r="BU47" s="57"/>
      <c r="BV47" s="57"/>
      <c r="BW47" s="57"/>
      <c r="BX47" s="57"/>
      <c r="BY47" s="57"/>
      <c r="BZ47" s="58"/>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15">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5" customHeight="1" x14ac:dyDescent="0.15">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110</v>
      </c>
      <c r="BM66" s="57"/>
      <c r="BN66" s="57"/>
      <c r="BO66" s="57"/>
      <c r="BP66" s="57"/>
      <c r="BQ66" s="57"/>
      <c r="BR66" s="57"/>
      <c r="BS66" s="57"/>
      <c r="BT66" s="57"/>
      <c r="BU66" s="57"/>
      <c r="BV66" s="57"/>
      <c r="BW66" s="57"/>
      <c r="BX66" s="57"/>
      <c r="BY66" s="57"/>
      <c r="BZ66" s="58"/>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oFQWE/gwDbMIE0mr/nfk6n1d/vwpyLV3uc+AyMK/kD55b7G5FgqxXBp0E2eVWqn71zFeU0PW22Snw910lhxRSw==" saltValue="i20k5HAMSzAlhz3opfb3Dg=="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27</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52</v>
      </c>
      <c r="B4" s="17"/>
      <c r="C4" s="17"/>
      <c r="D4" s="17"/>
      <c r="E4" s="17"/>
      <c r="F4" s="17"/>
      <c r="G4" s="17"/>
      <c r="H4" s="85"/>
      <c r="I4" s="86"/>
      <c r="J4" s="86"/>
      <c r="K4" s="86"/>
      <c r="L4" s="86"/>
      <c r="M4" s="86"/>
      <c r="N4" s="86"/>
      <c r="O4" s="86"/>
      <c r="P4" s="86"/>
      <c r="Q4" s="86"/>
      <c r="R4" s="86"/>
      <c r="S4" s="86"/>
      <c r="T4" s="86"/>
      <c r="U4" s="86"/>
      <c r="V4" s="86"/>
      <c r="W4" s="87"/>
      <c r="X4" s="81" t="s">
        <v>53</v>
      </c>
      <c r="Y4" s="81"/>
      <c r="Z4" s="81"/>
      <c r="AA4" s="81"/>
      <c r="AB4" s="81"/>
      <c r="AC4" s="81"/>
      <c r="AD4" s="81"/>
      <c r="AE4" s="81"/>
      <c r="AF4" s="81"/>
      <c r="AG4" s="81"/>
      <c r="AH4" s="81"/>
      <c r="AI4" s="81" t="s">
        <v>54</v>
      </c>
      <c r="AJ4" s="81"/>
      <c r="AK4" s="81"/>
      <c r="AL4" s="81"/>
      <c r="AM4" s="81"/>
      <c r="AN4" s="81"/>
      <c r="AO4" s="81"/>
      <c r="AP4" s="81"/>
      <c r="AQ4" s="81"/>
      <c r="AR4" s="81"/>
      <c r="AS4" s="81"/>
      <c r="AT4" s="81" t="s">
        <v>55</v>
      </c>
      <c r="AU4" s="81"/>
      <c r="AV4" s="81"/>
      <c r="AW4" s="81"/>
      <c r="AX4" s="81"/>
      <c r="AY4" s="81"/>
      <c r="AZ4" s="81"/>
      <c r="BA4" s="81"/>
      <c r="BB4" s="81"/>
      <c r="BC4" s="81"/>
      <c r="BD4" s="81"/>
      <c r="BE4" s="81" t="s">
        <v>56</v>
      </c>
      <c r="BF4" s="81"/>
      <c r="BG4" s="81"/>
      <c r="BH4" s="81"/>
      <c r="BI4" s="81"/>
      <c r="BJ4" s="81"/>
      <c r="BK4" s="81"/>
      <c r="BL4" s="81"/>
      <c r="BM4" s="81"/>
      <c r="BN4" s="81"/>
      <c r="BO4" s="81"/>
      <c r="BP4" s="81" t="s">
        <v>57</v>
      </c>
      <c r="BQ4" s="81"/>
      <c r="BR4" s="81"/>
      <c r="BS4" s="81"/>
      <c r="BT4" s="81"/>
      <c r="BU4" s="81"/>
      <c r="BV4" s="81"/>
      <c r="BW4" s="81"/>
      <c r="BX4" s="81"/>
      <c r="BY4" s="81"/>
      <c r="BZ4" s="81"/>
      <c r="CA4" s="81" t="s">
        <v>58</v>
      </c>
      <c r="CB4" s="81"/>
      <c r="CC4" s="81"/>
      <c r="CD4" s="81"/>
      <c r="CE4" s="81"/>
      <c r="CF4" s="81"/>
      <c r="CG4" s="81"/>
      <c r="CH4" s="81"/>
      <c r="CI4" s="81"/>
      <c r="CJ4" s="81"/>
      <c r="CK4" s="81"/>
      <c r="CL4" s="81" t="s">
        <v>59</v>
      </c>
      <c r="CM4" s="81"/>
      <c r="CN4" s="81"/>
      <c r="CO4" s="81"/>
      <c r="CP4" s="81"/>
      <c r="CQ4" s="81"/>
      <c r="CR4" s="81"/>
      <c r="CS4" s="81"/>
      <c r="CT4" s="81"/>
      <c r="CU4" s="81"/>
      <c r="CV4" s="81"/>
      <c r="CW4" s="81" t="s">
        <v>60</v>
      </c>
      <c r="CX4" s="81"/>
      <c r="CY4" s="81"/>
      <c r="CZ4" s="81"/>
      <c r="DA4" s="81"/>
      <c r="DB4" s="81"/>
      <c r="DC4" s="81"/>
      <c r="DD4" s="81"/>
      <c r="DE4" s="81"/>
      <c r="DF4" s="81"/>
      <c r="DG4" s="81"/>
      <c r="DH4" s="81" t="s">
        <v>61</v>
      </c>
      <c r="DI4" s="81"/>
      <c r="DJ4" s="81"/>
      <c r="DK4" s="81"/>
      <c r="DL4" s="81"/>
      <c r="DM4" s="81"/>
      <c r="DN4" s="81"/>
      <c r="DO4" s="81"/>
      <c r="DP4" s="81"/>
      <c r="DQ4" s="81"/>
      <c r="DR4" s="81"/>
      <c r="DS4" s="81" t="s">
        <v>62</v>
      </c>
      <c r="DT4" s="81"/>
      <c r="DU4" s="81"/>
      <c r="DV4" s="81"/>
      <c r="DW4" s="81"/>
      <c r="DX4" s="81"/>
      <c r="DY4" s="81"/>
      <c r="DZ4" s="81"/>
      <c r="EA4" s="81"/>
      <c r="EB4" s="81"/>
      <c r="EC4" s="81"/>
      <c r="ED4" s="81" t="s">
        <v>63</v>
      </c>
      <c r="EE4" s="81"/>
      <c r="EF4" s="81"/>
      <c r="EG4" s="81"/>
      <c r="EH4" s="81"/>
      <c r="EI4" s="81"/>
      <c r="EJ4" s="81"/>
      <c r="EK4" s="81"/>
      <c r="EL4" s="81"/>
      <c r="EM4" s="81"/>
      <c r="EN4" s="81"/>
    </row>
    <row r="5" spans="1:144" x14ac:dyDescent="0.15">
      <c r="A5" s="15" t="s">
        <v>64</v>
      </c>
      <c r="B5" s="18"/>
      <c r="C5" s="18"/>
      <c r="D5" s="18"/>
      <c r="E5" s="18"/>
      <c r="F5" s="18"/>
      <c r="G5" s="18"/>
      <c r="H5" s="19" t="s">
        <v>65</v>
      </c>
      <c r="I5" s="19" t="s">
        <v>66</v>
      </c>
      <c r="J5" s="19" t="s">
        <v>67</v>
      </c>
      <c r="K5" s="19" t="s">
        <v>68</v>
      </c>
      <c r="L5" s="19" t="s">
        <v>69</v>
      </c>
      <c r="M5" s="19" t="s">
        <v>5</v>
      </c>
      <c r="N5" s="19" t="s">
        <v>70</v>
      </c>
      <c r="O5" s="19" t="s">
        <v>71</v>
      </c>
      <c r="P5" s="19" t="s">
        <v>72</v>
      </c>
      <c r="Q5" s="19" t="s">
        <v>73</v>
      </c>
      <c r="R5" s="19" t="s">
        <v>74</v>
      </c>
      <c r="S5" s="19" t="s">
        <v>75</v>
      </c>
      <c r="T5" s="19" t="s">
        <v>76</v>
      </c>
      <c r="U5" s="19" t="s">
        <v>77</v>
      </c>
      <c r="V5" s="19" t="s">
        <v>78</v>
      </c>
      <c r="W5" s="19" t="s">
        <v>79</v>
      </c>
      <c r="X5" s="19" t="s">
        <v>80</v>
      </c>
      <c r="Y5" s="19" t="s">
        <v>81</v>
      </c>
      <c r="Z5" s="19" t="s">
        <v>82</v>
      </c>
      <c r="AA5" s="19" t="s">
        <v>83</v>
      </c>
      <c r="AB5" s="19" t="s">
        <v>84</v>
      </c>
      <c r="AC5" s="19" t="s">
        <v>85</v>
      </c>
      <c r="AD5" s="19" t="s">
        <v>86</v>
      </c>
      <c r="AE5" s="19" t="s">
        <v>87</v>
      </c>
      <c r="AF5" s="19" t="s">
        <v>88</v>
      </c>
      <c r="AG5" s="19" t="s">
        <v>89</v>
      </c>
      <c r="AH5" s="19" t="s">
        <v>29</v>
      </c>
      <c r="AI5" s="19" t="s">
        <v>80</v>
      </c>
      <c r="AJ5" s="19" t="s">
        <v>81</v>
      </c>
      <c r="AK5" s="19" t="s">
        <v>82</v>
      </c>
      <c r="AL5" s="19" t="s">
        <v>83</v>
      </c>
      <c r="AM5" s="19" t="s">
        <v>84</v>
      </c>
      <c r="AN5" s="19" t="s">
        <v>85</v>
      </c>
      <c r="AO5" s="19" t="s">
        <v>86</v>
      </c>
      <c r="AP5" s="19" t="s">
        <v>87</v>
      </c>
      <c r="AQ5" s="19" t="s">
        <v>88</v>
      </c>
      <c r="AR5" s="19" t="s">
        <v>89</v>
      </c>
      <c r="AS5" s="19" t="s">
        <v>90</v>
      </c>
      <c r="AT5" s="19" t="s">
        <v>80</v>
      </c>
      <c r="AU5" s="19" t="s">
        <v>81</v>
      </c>
      <c r="AV5" s="19" t="s">
        <v>82</v>
      </c>
      <c r="AW5" s="19" t="s">
        <v>83</v>
      </c>
      <c r="AX5" s="19" t="s">
        <v>84</v>
      </c>
      <c r="AY5" s="19" t="s">
        <v>85</v>
      </c>
      <c r="AZ5" s="19" t="s">
        <v>86</v>
      </c>
      <c r="BA5" s="19" t="s">
        <v>87</v>
      </c>
      <c r="BB5" s="19" t="s">
        <v>88</v>
      </c>
      <c r="BC5" s="19" t="s">
        <v>89</v>
      </c>
      <c r="BD5" s="19" t="s">
        <v>90</v>
      </c>
      <c r="BE5" s="19" t="s">
        <v>80</v>
      </c>
      <c r="BF5" s="19" t="s">
        <v>81</v>
      </c>
      <c r="BG5" s="19" t="s">
        <v>82</v>
      </c>
      <c r="BH5" s="19" t="s">
        <v>83</v>
      </c>
      <c r="BI5" s="19" t="s">
        <v>84</v>
      </c>
      <c r="BJ5" s="19" t="s">
        <v>85</v>
      </c>
      <c r="BK5" s="19" t="s">
        <v>86</v>
      </c>
      <c r="BL5" s="19" t="s">
        <v>87</v>
      </c>
      <c r="BM5" s="19" t="s">
        <v>88</v>
      </c>
      <c r="BN5" s="19" t="s">
        <v>89</v>
      </c>
      <c r="BO5" s="19" t="s">
        <v>90</v>
      </c>
      <c r="BP5" s="19" t="s">
        <v>80</v>
      </c>
      <c r="BQ5" s="19" t="s">
        <v>81</v>
      </c>
      <c r="BR5" s="19" t="s">
        <v>82</v>
      </c>
      <c r="BS5" s="19" t="s">
        <v>83</v>
      </c>
      <c r="BT5" s="19" t="s">
        <v>84</v>
      </c>
      <c r="BU5" s="19" t="s">
        <v>85</v>
      </c>
      <c r="BV5" s="19" t="s">
        <v>86</v>
      </c>
      <c r="BW5" s="19" t="s">
        <v>87</v>
      </c>
      <c r="BX5" s="19" t="s">
        <v>88</v>
      </c>
      <c r="BY5" s="19" t="s">
        <v>89</v>
      </c>
      <c r="BZ5" s="19" t="s">
        <v>90</v>
      </c>
      <c r="CA5" s="19" t="s">
        <v>80</v>
      </c>
      <c r="CB5" s="19" t="s">
        <v>81</v>
      </c>
      <c r="CC5" s="19" t="s">
        <v>82</v>
      </c>
      <c r="CD5" s="19" t="s">
        <v>83</v>
      </c>
      <c r="CE5" s="19" t="s">
        <v>84</v>
      </c>
      <c r="CF5" s="19" t="s">
        <v>85</v>
      </c>
      <c r="CG5" s="19" t="s">
        <v>86</v>
      </c>
      <c r="CH5" s="19" t="s">
        <v>87</v>
      </c>
      <c r="CI5" s="19" t="s">
        <v>88</v>
      </c>
      <c r="CJ5" s="19" t="s">
        <v>89</v>
      </c>
      <c r="CK5" s="19" t="s">
        <v>90</v>
      </c>
      <c r="CL5" s="19" t="s">
        <v>80</v>
      </c>
      <c r="CM5" s="19" t="s">
        <v>81</v>
      </c>
      <c r="CN5" s="19" t="s">
        <v>82</v>
      </c>
      <c r="CO5" s="19" t="s">
        <v>83</v>
      </c>
      <c r="CP5" s="19" t="s">
        <v>84</v>
      </c>
      <c r="CQ5" s="19" t="s">
        <v>85</v>
      </c>
      <c r="CR5" s="19" t="s">
        <v>86</v>
      </c>
      <c r="CS5" s="19" t="s">
        <v>87</v>
      </c>
      <c r="CT5" s="19" t="s">
        <v>88</v>
      </c>
      <c r="CU5" s="19" t="s">
        <v>89</v>
      </c>
      <c r="CV5" s="19" t="s">
        <v>90</v>
      </c>
      <c r="CW5" s="19" t="s">
        <v>80</v>
      </c>
      <c r="CX5" s="19" t="s">
        <v>81</v>
      </c>
      <c r="CY5" s="19" t="s">
        <v>82</v>
      </c>
      <c r="CZ5" s="19" t="s">
        <v>83</v>
      </c>
      <c r="DA5" s="19" t="s">
        <v>84</v>
      </c>
      <c r="DB5" s="19" t="s">
        <v>85</v>
      </c>
      <c r="DC5" s="19" t="s">
        <v>86</v>
      </c>
      <c r="DD5" s="19" t="s">
        <v>87</v>
      </c>
      <c r="DE5" s="19" t="s">
        <v>88</v>
      </c>
      <c r="DF5" s="19" t="s">
        <v>89</v>
      </c>
      <c r="DG5" s="19" t="s">
        <v>90</v>
      </c>
      <c r="DH5" s="19" t="s">
        <v>80</v>
      </c>
      <c r="DI5" s="19" t="s">
        <v>81</v>
      </c>
      <c r="DJ5" s="19" t="s">
        <v>82</v>
      </c>
      <c r="DK5" s="19" t="s">
        <v>83</v>
      </c>
      <c r="DL5" s="19" t="s">
        <v>84</v>
      </c>
      <c r="DM5" s="19" t="s">
        <v>85</v>
      </c>
      <c r="DN5" s="19" t="s">
        <v>86</v>
      </c>
      <c r="DO5" s="19" t="s">
        <v>87</v>
      </c>
      <c r="DP5" s="19" t="s">
        <v>88</v>
      </c>
      <c r="DQ5" s="19" t="s">
        <v>89</v>
      </c>
      <c r="DR5" s="19" t="s">
        <v>90</v>
      </c>
      <c r="DS5" s="19" t="s">
        <v>80</v>
      </c>
      <c r="DT5" s="19" t="s">
        <v>81</v>
      </c>
      <c r="DU5" s="19" t="s">
        <v>82</v>
      </c>
      <c r="DV5" s="19" t="s">
        <v>83</v>
      </c>
      <c r="DW5" s="19" t="s">
        <v>84</v>
      </c>
      <c r="DX5" s="19" t="s">
        <v>85</v>
      </c>
      <c r="DY5" s="19" t="s">
        <v>86</v>
      </c>
      <c r="DZ5" s="19" t="s">
        <v>87</v>
      </c>
      <c r="EA5" s="19" t="s">
        <v>88</v>
      </c>
      <c r="EB5" s="19" t="s">
        <v>89</v>
      </c>
      <c r="EC5" s="19" t="s">
        <v>90</v>
      </c>
      <c r="ED5" s="19" t="s">
        <v>80</v>
      </c>
      <c r="EE5" s="19" t="s">
        <v>81</v>
      </c>
      <c r="EF5" s="19" t="s">
        <v>82</v>
      </c>
      <c r="EG5" s="19" t="s">
        <v>83</v>
      </c>
      <c r="EH5" s="19" t="s">
        <v>84</v>
      </c>
      <c r="EI5" s="19" t="s">
        <v>85</v>
      </c>
      <c r="EJ5" s="19" t="s">
        <v>86</v>
      </c>
      <c r="EK5" s="19" t="s">
        <v>87</v>
      </c>
      <c r="EL5" s="19" t="s">
        <v>88</v>
      </c>
      <c r="EM5" s="19" t="s">
        <v>89</v>
      </c>
      <c r="EN5" s="19" t="s">
        <v>90</v>
      </c>
    </row>
    <row r="6" spans="1:144" s="23" customFormat="1" x14ac:dyDescent="0.15">
      <c r="A6" s="15" t="s">
        <v>91</v>
      </c>
      <c r="B6" s="20">
        <f>B7</f>
        <v>2024</v>
      </c>
      <c r="C6" s="20">
        <f t="shared" ref="C6:W6" si="3">C7</f>
        <v>32093</v>
      </c>
      <c r="D6" s="20">
        <f t="shared" si="3"/>
        <v>46</v>
      </c>
      <c r="E6" s="20">
        <f t="shared" si="3"/>
        <v>1</v>
      </c>
      <c r="F6" s="20">
        <f t="shared" si="3"/>
        <v>0</v>
      </c>
      <c r="G6" s="20">
        <f t="shared" si="3"/>
        <v>1</v>
      </c>
      <c r="H6" s="20" t="str">
        <f t="shared" si="3"/>
        <v>岩手県　一関市</v>
      </c>
      <c r="I6" s="20" t="str">
        <f t="shared" si="3"/>
        <v>法適用</v>
      </c>
      <c r="J6" s="20" t="str">
        <f t="shared" si="3"/>
        <v>水道事業</v>
      </c>
      <c r="K6" s="20" t="str">
        <f t="shared" si="3"/>
        <v>末端給水事業</v>
      </c>
      <c r="L6" s="20" t="str">
        <f t="shared" si="3"/>
        <v>A4</v>
      </c>
      <c r="M6" s="20" t="str">
        <f t="shared" si="3"/>
        <v>非設置</v>
      </c>
      <c r="N6" s="21" t="str">
        <f t="shared" si="3"/>
        <v>-</v>
      </c>
      <c r="O6" s="21">
        <f t="shared" si="3"/>
        <v>49.78</v>
      </c>
      <c r="P6" s="21">
        <f t="shared" si="3"/>
        <v>87.75</v>
      </c>
      <c r="Q6" s="21">
        <f t="shared" si="3"/>
        <v>5017</v>
      </c>
      <c r="R6" s="21">
        <f t="shared" si="3"/>
        <v>105505</v>
      </c>
      <c r="S6" s="21">
        <f t="shared" si="3"/>
        <v>1256.42</v>
      </c>
      <c r="T6" s="21">
        <f t="shared" si="3"/>
        <v>83.97</v>
      </c>
      <c r="U6" s="21">
        <f t="shared" si="3"/>
        <v>91692</v>
      </c>
      <c r="V6" s="21">
        <f t="shared" si="3"/>
        <v>710.21</v>
      </c>
      <c r="W6" s="21">
        <f t="shared" si="3"/>
        <v>129.11000000000001</v>
      </c>
      <c r="X6" s="22">
        <f>IF(X7="",NA(),X7)</f>
        <v>115.49</v>
      </c>
      <c r="Y6" s="22">
        <f t="shared" ref="Y6:AG6" si="4">IF(Y7="",NA(),Y7)</f>
        <v>116.21</v>
      </c>
      <c r="Z6" s="22">
        <f t="shared" si="4"/>
        <v>117.01</v>
      </c>
      <c r="AA6" s="22">
        <f t="shared" si="4"/>
        <v>119.12</v>
      </c>
      <c r="AB6" s="22">
        <f t="shared" si="4"/>
        <v>116.16</v>
      </c>
      <c r="AC6" s="22">
        <f t="shared" si="4"/>
        <v>110.91</v>
      </c>
      <c r="AD6" s="22">
        <f t="shared" si="4"/>
        <v>111.49</v>
      </c>
      <c r="AE6" s="22">
        <f t="shared" si="4"/>
        <v>109.09</v>
      </c>
      <c r="AF6" s="22">
        <f t="shared" si="4"/>
        <v>109.05</v>
      </c>
      <c r="AG6" s="22">
        <f t="shared" si="4"/>
        <v>107.61</v>
      </c>
      <c r="AH6" s="21" t="str">
        <f>IF(AH7="","",IF(AH7="-","【-】","【"&amp;SUBSTITUTE(TEXT(AH7,"#,##0.00"),"-","△")&amp;"】"))</f>
        <v>【107.26】</v>
      </c>
      <c r="AI6" s="21">
        <f>IF(AI7="",NA(),AI7)</f>
        <v>0</v>
      </c>
      <c r="AJ6" s="21">
        <f t="shared" ref="AJ6:AR6" si="5">IF(AJ7="",NA(),AJ7)</f>
        <v>0</v>
      </c>
      <c r="AK6" s="21">
        <f t="shared" si="5"/>
        <v>0</v>
      </c>
      <c r="AL6" s="21">
        <f t="shared" si="5"/>
        <v>0</v>
      </c>
      <c r="AM6" s="21">
        <f t="shared" si="5"/>
        <v>0</v>
      </c>
      <c r="AN6" s="22">
        <f t="shared" si="5"/>
        <v>0.92</v>
      </c>
      <c r="AO6" s="22">
        <f t="shared" si="5"/>
        <v>0.87</v>
      </c>
      <c r="AP6" s="22">
        <f t="shared" si="5"/>
        <v>0.93</v>
      </c>
      <c r="AQ6" s="22">
        <f t="shared" si="5"/>
        <v>1.02</v>
      </c>
      <c r="AR6" s="22">
        <f t="shared" si="5"/>
        <v>1.24</v>
      </c>
      <c r="AS6" s="21" t="str">
        <f>IF(AS7="","",IF(AS7="-","【-】","【"&amp;SUBSTITUTE(TEXT(AS7,"#,##0.00"),"-","△")&amp;"】"))</f>
        <v>【1.61】</v>
      </c>
      <c r="AT6" s="22">
        <f>IF(AT7="",NA(),AT7)</f>
        <v>98.55</v>
      </c>
      <c r="AU6" s="22">
        <f t="shared" ref="AU6:BC6" si="6">IF(AU7="",NA(),AU7)</f>
        <v>110.64</v>
      </c>
      <c r="AV6" s="22">
        <f t="shared" si="6"/>
        <v>100.17</v>
      </c>
      <c r="AW6" s="22">
        <f t="shared" si="6"/>
        <v>101.58</v>
      </c>
      <c r="AX6" s="22">
        <f t="shared" si="6"/>
        <v>101.11</v>
      </c>
      <c r="AY6" s="22">
        <f t="shared" si="6"/>
        <v>350.79</v>
      </c>
      <c r="AZ6" s="22">
        <f t="shared" si="6"/>
        <v>354.57</v>
      </c>
      <c r="BA6" s="22">
        <f t="shared" si="6"/>
        <v>357.74</v>
      </c>
      <c r="BB6" s="22">
        <f t="shared" si="6"/>
        <v>344.88</v>
      </c>
      <c r="BC6" s="22">
        <f t="shared" si="6"/>
        <v>326.02</v>
      </c>
      <c r="BD6" s="21" t="str">
        <f>IF(BD7="","",IF(BD7="-","【-】","【"&amp;SUBSTITUTE(TEXT(BD7,"#,##0.00"),"-","△")&amp;"】"))</f>
        <v>【239.69】</v>
      </c>
      <c r="BE6" s="22">
        <f>IF(BE7="",NA(),BE7)</f>
        <v>1076.0999999999999</v>
      </c>
      <c r="BF6" s="22">
        <f t="shared" ref="BF6:BN6" si="7">IF(BF7="",NA(),BF7)</f>
        <v>1069.02</v>
      </c>
      <c r="BG6" s="22">
        <f t="shared" si="7"/>
        <v>1024.96</v>
      </c>
      <c r="BH6" s="22">
        <f t="shared" si="7"/>
        <v>966.55</v>
      </c>
      <c r="BI6" s="22">
        <f t="shared" si="7"/>
        <v>915.83</v>
      </c>
      <c r="BJ6" s="22">
        <f t="shared" si="7"/>
        <v>322.92</v>
      </c>
      <c r="BK6" s="22">
        <f t="shared" si="7"/>
        <v>303.45999999999998</v>
      </c>
      <c r="BL6" s="22">
        <f t="shared" si="7"/>
        <v>307.27999999999997</v>
      </c>
      <c r="BM6" s="22">
        <f t="shared" si="7"/>
        <v>304.02</v>
      </c>
      <c r="BN6" s="22">
        <f t="shared" si="7"/>
        <v>300.54000000000002</v>
      </c>
      <c r="BO6" s="21" t="str">
        <f>IF(BO7="","",IF(BO7="-","【-】","【"&amp;SUBSTITUTE(TEXT(BO7,"#,##0.00"),"-","△")&amp;"】"))</f>
        <v>【264.86】</v>
      </c>
      <c r="BP6" s="22">
        <f>IF(BP7="",NA(),BP7)</f>
        <v>79.38</v>
      </c>
      <c r="BQ6" s="22">
        <f t="shared" ref="BQ6:BY6" si="8">IF(BQ7="",NA(),BQ7)</f>
        <v>78.97</v>
      </c>
      <c r="BR6" s="22">
        <f t="shared" si="8"/>
        <v>79.680000000000007</v>
      </c>
      <c r="BS6" s="22">
        <f t="shared" si="8"/>
        <v>83.57</v>
      </c>
      <c r="BT6" s="22">
        <f t="shared" si="8"/>
        <v>83.23</v>
      </c>
      <c r="BU6" s="22">
        <f t="shared" si="8"/>
        <v>100.85</v>
      </c>
      <c r="BV6" s="22">
        <f t="shared" si="8"/>
        <v>103.79</v>
      </c>
      <c r="BW6" s="22">
        <f t="shared" si="8"/>
        <v>98.3</v>
      </c>
      <c r="BX6" s="22">
        <f t="shared" si="8"/>
        <v>98.89</v>
      </c>
      <c r="BY6" s="22">
        <f t="shared" si="8"/>
        <v>99.25</v>
      </c>
      <c r="BZ6" s="21" t="str">
        <f>IF(BZ7="","",IF(BZ7="-","【-】","【"&amp;SUBSTITUTE(TEXT(BZ7,"#,##0.00"),"-","△")&amp;"】"))</f>
        <v>【97.59】</v>
      </c>
      <c r="CA6" s="22">
        <f>IF(CA7="",NA(),CA7)</f>
        <v>296.79000000000002</v>
      </c>
      <c r="CB6" s="22">
        <f t="shared" ref="CB6:CJ6" si="9">IF(CB7="",NA(),CB7)</f>
        <v>298.77999999999997</v>
      </c>
      <c r="CC6" s="22">
        <f t="shared" si="9"/>
        <v>306.56</v>
      </c>
      <c r="CD6" s="22">
        <f t="shared" si="9"/>
        <v>305.87</v>
      </c>
      <c r="CE6" s="22">
        <f t="shared" si="9"/>
        <v>321.95</v>
      </c>
      <c r="CF6" s="22">
        <f t="shared" si="9"/>
        <v>167.1</v>
      </c>
      <c r="CG6" s="22">
        <f t="shared" si="9"/>
        <v>167.86</v>
      </c>
      <c r="CH6" s="22">
        <f t="shared" si="9"/>
        <v>173.68</v>
      </c>
      <c r="CI6" s="22">
        <f t="shared" si="9"/>
        <v>174.52</v>
      </c>
      <c r="CJ6" s="22">
        <f t="shared" si="9"/>
        <v>178.92</v>
      </c>
      <c r="CK6" s="21" t="str">
        <f>IF(CK7="","",IF(CK7="-","【-】","【"&amp;SUBSTITUTE(TEXT(CK7,"#,##0.00"),"-","△")&amp;"】"))</f>
        <v>【181.66】</v>
      </c>
      <c r="CL6" s="22">
        <f>IF(CL7="",NA(),CL7)</f>
        <v>51.71</v>
      </c>
      <c r="CM6" s="22">
        <f t="shared" ref="CM6:CU6" si="10">IF(CM7="",NA(),CM7)</f>
        <v>51.17</v>
      </c>
      <c r="CN6" s="22">
        <f t="shared" si="10"/>
        <v>50.13</v>
      </c>
      <c r="CO6" s="22">
        <f t="shared" si="10"/>
        <v>52.91</v>
      </c>
      <c r="CP6" s="22">
        <f t="shared" si="10"/>
        <v>51.97</v>
      </c>
      <c r="CQ6" s="22">
        <f t="shared" si="10"/>
        <v>59.91</v>
      </c>
      <c r="CR6" s="22">
        <f t="shared" si="10"/>
        <v>59.4</v>
      </c>
      <c r="CS6" s="22">
        <f t="shared" si="10"/>
        <v>59.24</v>
      </c>
      <c r="CT6" s="22">
        <f t="shared" si="10"/>
        <v>58.77</v>
      </c>
      <c r="CU6" s="22">
        <f t="shared" si="10"/>
        <v>59.17</v>
      </c>
      <c r="CV6" s="21" t="str">
        <f>IF(CV7="","",IF(CV7="-","【-】","【"&amp;SUBSTITUTE(TEXT(CV7,"#,##0.00"),"-","△")&amp;"】"))</f>
        <v>【60.21】</v>
      </c>
      <c r="CW6" s="22">
        <f>IF(CW7="",NA(),CW7)</f>
        <v>80.31</v>
      </c>
      <c r="CX6" s="22">
        <f t="shared" ref="CX6:DF6" si="11">IF(CX7="",NA(),CX7)</f>
        <v>80.42</v>
      </c>
      <c r="CY6" s="22">
        <f t="shared" si="11"/>
        <v>80.16</v>
      </c>
      <c r="CZ6" s="22">
        <f t="shared" si="11"/>
        <v>80.22</v>
      </c>
      <c r="DA6" s="22">
        <f t="shared" si="11"/>
        <v>80.040000000000006</v>
      </c>
      <c r="DB6" s="22">
        <f t="shared" si="11"/>
        <v>87.26</v>
      </c>
      <c r="DC6" s="22">
        <f t="shared" si="11"/>
        <v>87.57</v>
      </c>
      <c r="DD6" s="22">
        <f t="shared" si="11"/>
        <v>87.26</v>
      </c>
      <c r="DE6" s="22">
        <f t="shared" si="11"/>
        <v>86.95</v>
      </c>
      <c r="DF6" s="22">
        <f t="shared" si="11"/>
        <v>86.58</v>
      </c>
      <c r="DG6" s="21" t="str">
        <f>IF(DG7="","",IF(DG7="-","【-】","【"&amp;SUBSTITUTE(TEXT(DG7,"#,##0.00"),"-","△")&amp;"】"))</f>
        <v>【89.21】</v>
      </c>
      <c r="DH6" s="22">
        <f>IF(DH7="",NA(),DH7)</f>
        <v>37.270000000000003</v>
      </c>
      <c r="DI6" s="22">
        <f t="shared" ref="DI6:DQ6" si="12">IF(DI7="",NA(),DI7)</f>
        <v>38.82</v>
      </c>
      <c r="DJ6" s="22">
        <f t="shared" si="12"/>
        <v>40.22</v>
      </c>
      <c r="DK6" s="22">
        <f t="shared" si="12"/>
        <v>41.96</v>
      </c>
      <c r="DL6" s="22">
        <f t="shared" si="12"/>
        <v>43.69</v>
      </c>
      <c r="DM6" s="22">
        <f t="shared" si="12"/>
        <v>49.2</v>
      </c>
      <c r="DN6" s="22">
        <f t="shared" si="12"/>
        <v>50.01</v>
      </c>
      <c r="DO6" s="22">
        <f t="shared" si="12"/>
        <v>50.99</v>
      </c>
      <c r="DP6" s="22">
        <f t="shared" si="12"/>
        <v>51.79</v>
      </c>
      <c r="DQ6" s="22">
        <f t="shared" si="12"/>
        <v>52.02</v>
      </c>
      <c r="DR6" s="21" t="str">
        <f>IF(DR7="","",IF(DR7="-","【-】","【"&amp;SUBSTITUTE(TEXT(DR7,"#,##0.00"),"-","△")&amp;"】"))</f>
        <v>【52.41】</v>
      </c>
      <c r="DS6" s="22">
        <f>IF(DS7="",NA(),DS7)</f>
        <v>20.45</v>
      </c>
      <c r="DT6" s="22">
        <f t="shared" ref="DT6:EB6" si="13">IF(DT7="",NA(),DT7)</f>
        <v>20.55</v>
      </c>
      <c r="DU6" s="22">
        <f t="shared" si="13"/>
        <v>20.27</v>
      </c>
      <c r="DV6" s="22">
        <f t="shared" si="13"/>
        <v>19.71</v>
      </c>
      <c r="DW6" s="22">
        <f t="shared" si="13"/>
        <v>20.309999999999999</v>
      </c>
      <c r="DX6" s="22">
        <f t="shared" si="13"/>
        <v>18.329999999999998</v>
      </c>
      <c r="DY6" s="22">
        <f t="shared" si="13"/>
        <v>20.27</v>
      </c>
      <c r="DZ6" s="22">
        <f t="shared" si="13"/>
        <v>21.69</v>
      </c>
      <c r="EA6" s="22">
        <f t="shared" si="13"/>
        <v>23.19</v>
      </c>
      <c r="EB6" s="22">
        <f t="shared" si="13"/>
        <v>24.61</v>
      </c>
      <c r="EC6" s="21" t="str">
        <f>IF(EC7="","",IF(EC7="-","【-】","【"&amp;SUBSTITUTE(TEXT(EC7,"#,##0.00"),"-","△")&amp;"】"))</f>
        <v>【26.78】</v>
      </c>
      <c r="ED6" s="22">
        <f>IF(ED7="",NA(),ED7)</f>
        <v>0.7</v>
      </c>
      <c r="EE6" s="22">
        <f t="shared" ref="EE6:EM6" si="14">IF(EE7="",NA(),EE7)</f>
        <v>0.71</v>
      </c>
      <c r="EF6" s="22">
        <f t="shared" si="14"/>
        <v>0.88</v>
      </c>
      <c r="EG6" s="22">
        <f t="shared" si="14"/>
        <v>0.64</v>
      </c>
      <c r="EH6" s="22">
        <f t="shared" si="14"/>
        <v>0.37</v>
      </c>
      <c r="EI6" s="22">
        <f t="shared" si="14"/>
        <v>0.6</v>
      </c>
      <c r="EJ6" s="22">
        <f t="shared" si="14"/>
        <v>0.56000000000000005</v>
      </c>
      <c r="EK6" s="22">
        <f t="shared" si="14"/>
        <v>0.6</v>
      </c>
      <c r="EL6" s="22">
        <f t="shared" si="14"/>
        <v>0.53</v>
      </c>
      <c r="EM6" s="22">
        <f t="shared" si="14"/>
        <v>0.54</v>
      </c>
      <c r="EN6" s="21" t="str">
        <f>IF(EN7="","",IF(EN7="-","【-】","【"&amp;SUBSTITUTE(TEXT(EN7,"#,##0.00"),"-","△")&amp;"】"))</f>
        <v>【0.59】</v>
      </c>
    </row>
    <row r="7" spans="1:144" s="23" customFormat="1" x14ac:dyDescent="0.15">
      <c r="A7" s="15"/>
      <c r="B7" s="24">
        <v>2024</v>
      </c>
      <c r="C7" s="24">
        <v>32093</v>
      </c>
      <c r="D7" s="24">
        <v>46</v>
      </c>
      <c r="E7" s="24">
        <v>1</v>
      </c>
      <c r="F7" s="24">
        <v>0</v>
      </c>
      <c r="G7" s="24">
        <v>1</v>
      </c>
      <c r="H7" s="24" t="s">
        <v>92</v>
      </c>
      <c r="I7" s="24" t="s">
        <v>93</v>
      </c>
      <c r="J7" s="24" t="s">
        <v>94</v>
      </c>
      <c r="K7" s="24" t="s">
        <v>95</v>
      </c>
      <c r="L7" s="24" t="s">
        <v>96</v>
      </c>
      <c r="M7" s="24" t="s">
        <v>97</v>
      </c>
      <c r="N7" s="25" t="s">
        <v>98</v>
      </c>
      <c r="O7" s="25">
        <v>49.78</v>
      </c>
      <c r="P7" s="25">
        <v>87.75</v>
      </c>
      <c r="Q7" s="25">
        <v>5017</v>
      </c>
      <c r="R7" s="25">
        <v>105505</v>
      </c>
      <c r="S7" s="25">
        <v>1256.42</v>
      </c>
      <c r="T7" s="25">
        <v>83.97</v>
      </c>
      <c r="U7" s="25">
        <v>91692</v>
      </c>
      <c r="V7" s="25">
        <v>710.21</v>
      </c>
      <c r="W7" s="25">
        <v>129.11000000000001</v>
      </c>
      <c r="X7" s="25">
        <v>115.49</v>
      </c>
      <c r="Y7" s="25">
        <v>116.21</v>
      </c>
      <c r="Z7" s="25">
        <v>117.01</v>
      </c>
      <c r="AA7" s="25">
        <v>119.12</v>
      </c>
      <c r="AB7" s="25">
        <v>116.16</v>
      </c>
      <c r="AC7" s="25">
        <v>110.91</v>
      </c>
      <c r="AD7" s="25">
        <v>111.49</v>
      </c>
      <c r="AE7" s="25">
        <v>109.09</v>
      </c>
      <c r="AF7" s="25">
        <v>109.05</v>
      </c>
      <c r="AG7" s="25">
        <v>107.61</v>
      </c>
      <c r="AH7" s="25">
        <v>107.26</v>
      </c>
      <c r="AI7" s="25">
        <v>0</v>
      </c>
      <c r="AJ7" s="25">
        <v>0</v>
      </c>
      <c r="AK7" s="25">
        <v>0</v>
      </c>
      <c r="AL7" s="25">
        <v>0</v>
      </c>
      <c r="AM7" s="25">
        <v>0</v>
      </c>
      <c r="AN7" s="25">
        <v>0.92</v>
      </c>
      <c r="AO7" s="25">
        <v>0.87</v>
      </c>
      <c r="AP7" s="25">
        <v>0.93</v>
      </c>
      <c r="AQ7" s="25">
        <v>1.02</v>
      </c>
      <c r="AR7" s="25">
        <v>1.24</v>
      </c>
      <c r="AS7" s="25">
        <v>1.61</v>
      </c>
      <c r="AT7" s="25">
        <v>98.55</v>
      </c>
      <c r="AU7" s="25">
        <v>110.64</v>
      </c>
      <c r="AV7" s="25">
        <v>100.17</v>
      </c>
      <c r="AW7" s="25">
        <v>101.58</v>
      </c>
      <c r="AX7" s="25">
        <v>101.11</v>
      </c>
      <c r="AY7" s="25">
        <v>350.79</v>
      </c>
      <c r="AZ7" s="25">
        <v>354.57</v>
      </c>
      <c r="BA7" s="25">
        <v>357.74</v>
      </c>
      <c r="BB7" s="25">
        <v>344.88</v>
      </c>
      <c r="BC7" s="25">
        <v>326.02</v>
      </c>
      <c r="BD7" s="25">
        <v>239.69</v>
      </c>
      <c r="BE7" s="25">
        <v>1076.0999999999999</v>
      </c>
      <c r="BF7" s="25">
        <v>1069.02</v>
      </c>
      <c r="BG7" s="25">
        <v>1024.96</v>
      </c>
      <c r="BH7" s="25">
        <v>966.55</v>
      </c>
      <c r="BI7" s="25">
        <v>915.83</v>
      </c>
      <c r="BJ7" s="25">
        <v>322.92</v>
      </c>
      <c r="BK7" s="25">
        <v>303.45999999999998</v>
      </c>
      <c r="BL7" s="25">
        <v>307.27999999999997</v>
      </c>
      <c r="BM7" s="25">
        <v>304.02</v>
      </c>
      <c r="BN7" s="25">
        <v>300.54000000000002</v>
      </c>
      <c r="BO7" s="25">
        <v>264.86</v>
      </c>
      <c r="BP7" s="25">
        <v>79.38</v>
      </c>
      <c r="BQ7" s="25">
        <v>78.97</v>
      </c>
      <c r="BR7" s="25">
        <v>79.680000000000007</v>
      </c>
      <c r="BS7" s="25">
        <v>83.57</v>
      </c>
      <c r="BT7" s="25">
        <v>83.23</v>
      </c>
      <c r="BU7" s="25">
        <v>100.85</v>
      </c>
      <c r="BV7" s="25">
        <v>103.79</v>
      </c>
      <c r="BW7" s="25">
        <v>98.3</v>
      </c>
      <c r="BX7" s="25">
        <v>98.89</v>
      </c>
      <c r="BY7" s="25">
        <v>99.25</v>
      </c>
      <c r="BZ7" s="25">
        <v>97.59</v>
      </c>
      <c r="CA7" s="25">
        <v>296.79000000000002</v>
      </c>
      <c r="CB7" s="25">
        <v>298.77999999999997</v>
      </c>
      <c r="CC7" s="25">
        <v>306.56</v>
      </c>
      <c r="CD7" s="25">
        <v>305.87</v>
      </c>
      <c r="CE7" s="25">
        <v>321.95</v>
      </c>
      <c r="CF7" s="25">
        <v>167.1</v>
      </c>
      <c r="CG7" s="25">
        <v>167.86</v>
      </c>
      <c r="CH7" s="25">
        <v>173.68</v>
      </c>
      <c r="CI7" s="25">
        <v>174.52</v>
      </c>
      <c r="CJ7" s="25">
        <v>178.92</v>
      </c>
      <c r="CK7" s="25">
        <v>181.66</v>
      </c>
      <c r="CL7" s="25">
        <v>51.71</v>
      </c>
      <c r="CM7" s="25">
        <v>51.17</v>
      </c>
      <c r="CN7" s="25">
        <v>50.13</v>
      </c>
      <c r="CO7" s="25">
        <v>52.91</v>
      </c>
      <c r="CP7" s="25">
        <v>51.97</v>
      </c>
      <c r="CQ7" s="25">
        <v>59.91</v>
      </c>
      <c r="CR7" s="25">
        <v>59.4</v>
      </c>
      <c r="CS7" s="25">
        <v>59.24</v>
      </c>
      <c r="CT7" s="25">
        <v>58.77</v>
      </c>
      <c r="CU7" s="25">
        <v>59.17</v>
      </c>
      <c r="CV7" s="25">
        <v>60.21</v>
      </c>
      <c r="CW7" s="25">
        <v>80.31</v>
      </c>
      <c r="CX7" s="25">
        <v>80.42</v>
      </c>
      <c r="CY7" s="25">
        <v>80.16</v>
      </c>
      <c r="CZ7" s="25">
        <v>80.22</v>
      </c>
      <c r="DA7" s="25">
        <v>80.040000000000006</v>
      </c>
      <c r="DB7" s="25">
        <v>87.26</v>
      </c>
      <c r="DC7" s="25">
        <v>87.57</v>
      </c>
      <c r="DD7" s="25">
        <v>87.26</v>
      </c>
      <c r="DE7" s="25">
        <v>86.95</v>
      </c>
      <c r="DF7" s="25">
        <v>86.58</v>
      </c>
      <c r="DG7" s="25">
        <v>89.21</v>
      </c>
      <c r="DH7" s="25">
        <v>37.270000000000003</v>
      </c>
      <c r="DI7" s="25">
        <v>38.82</v>
      </c>
      <c r="DJ7" s="25">
        <v>40.22</v>
      </c>
      <c r="DK7" s="25">
        <v>41.96</v>
      </c>
      <c r="DL7" s="25">
        <v>43.69</v>
      </c>
      <c r="DM7" s="25">
        <v>49.2</v>
      </c>
      <c r="DN7" s="25">
        <v>50.01</v>
      </c>
      <c r="DO7" s="25">
        <v>50.99</v>
      </c>
      <c r="DP7" s="25">
        <v>51.79</v>
      </c>
      <c r="DQ7" s="25">
        <v>52.02</v>
      </c>
      <c r="DR7" s="25">
        <v>52.41</v>
      </c>
      <c r="DS7" s="25">
        <v>20.45</v>
      </c>
      <c r="DT7" s="25">
        <v>20.55</v>
      </c>
      <c r="DU7" s="25">
        <v>20.27</v>
      </c>
      <c r="DV7" s="25">
        <v>19.71</v>
      </c>
      <c r="DW7" s="25">
        <v>20.309999999999999</v>
      </c>
      <c r="DX7" s="25">
        <v>18.329999999999998</v>
      </c>
      <c r="DY7" s="25">
        <v>20.27</v>
      </c>
      <c r="DZ7" s="25">
        <v>21.69</v>
      </c>
      <c r="EA7" s="25">
        <v>23.19</v>
      </c>
      <c r="EB7" s="25">
        <v>24.61</v>
      </c>
      <c r="EC7" s="25">
        <v>26.78</v>
      </c>
      <c r="ED7" s="25">
        <v>0.7</v>
      </c>
      <c r="EE7" s="25">
        <v>0.71</v>
      </c>
      <c r="EF7" s="25">
        <v>0.88</v>
      </c>
      <c r="EG7" s="25">
        <v>0.64</v>
      </c>
      <c r="EH7" s="25">
        <v>0.37</v>
      </c>
      <c r="EI7" s="25">
        <v>0.6</v>
      </c>
      <c r="EJ7" s="25">
        <v>0.56000000000000005</v>
      </c>
      <c r="EK7" s="25">
        <v>0.6</v>
      </c>
      <c r="EL7" s="25">
        <v>0.53</v>
      </c>
      <c r="EM7" s="25">
        <v>0.54</v>
      </c>
      <c r="EN7" s="25">
        <v>0.59</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99</v>
      </c>
      <c r="C9" s="28" t="s">
        <v>100</v>
      </c>
      <c r="D9" s="28" t="s">
        <v>101</v>
      </c>
      <c r="E9" s="28" t="s">
        <v>102</v>
      </c>
      <c r="F9" s="28" t="s">
        <v>103</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104</v>
      </c>
    </row>
    <row r="12" spans="1:144" x14ac:dyDescent="0.15">
      <c r="B12">
        <v>1</v>
      </c>
      <c r="C12">
        <v>1</v>
      </c>
      <c r="D12">
        <v>1</v>
      </c>
      <c r="E12">
        <v>1</v>
      </c>
      <c r="F12">
        <v>1</v>
      </c>
      <c r="G12" t="s">
        <v>105</v>
      </c>
    </row>
    <row r="13" spans="1:144" x14ac:dyDescent="0.15">
      <c r="B13" t="s">
        <v>106</v>
      </c>
      <c r="C13" t="s">
        <v>106</v>
      </c>
      <c r="D13" t="s">
        <v>106</v>
      </c>
      <c r="E13" t="s">
        <v>106</v>
      </c>
      <c r="F13" t="s">
        <v>106</v>
      </c>
      <c r="G13" t="s">
        <v>107</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worksheet>
</file>