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city.ichinoseki.iwate.jp\FileShare\R08\部課共有\市長部局\建設部\道路建設課\道路改良係\00　積算関係（県単価、共通仕様書、体系等）\99_単品スライド関係\01_対応方針\様式\公表資料\"/>
    </mc:Choice>
  </mc:AlternateContent>
  <xr:revisionPtr revIDLastSave="0" documentId="13_ncr:1_{49D69DDE-3A97-434E-829F-CD6803CF382E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様式第１号（別紙）_請負代金額変更請求概算計算書" sheetId="9" r:id="rId1"/>
    <sheet name="様式第１号（別紙）_内訳表" sheetId="10" r:id="rId2"/>
    <sheet name="様式第３号（別紙）_請負代金額変更請求計算書" sheetId="15" r:id="rId3"/>
    <sheet name="様式第３号（別紙）_内訳表" sheetId="16" r:id="rId4"/>
    <sheet name="リスト" sheetId="14" state="hidden" r:id="rId5"/>
  </sheets>
  <definedNames>
    <definedName name="_xlnm.Print_Area" localSheetId="0">'様式第１号（別紙）_請負代金額変更請求概算計算書'!$A$1:$O$37</definedName>
    <definedName name="_xlnm.Print_Area" localSheetId="1">'様式第１号（別紙）_内訳表'!$A$1:$AD$38</definedName>
    <definedName name="_xlnm.Print_Area" localSheetId="2">'様式第３号（別紙）_請負代金額変更請求計算書'!$A$1:$O$37</definedName>
    <definedName name="_xlnm.Print_Area" localSheetId="3">'様式第３号（別紙）_内訳表'!$A$1:$AD$38</definedName>
    <definedName name="品目">リスト!$A$2:$A$6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16" l="1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W28" i="16"/>
  <c r="Z28" i="16" s="1"/>
  <c r="AA28" i="16" s="1"/>
  <c r="AB29" i="16" s="1"/>
  <c r="AD30" i="16" s="1"/>
  <c r="AC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W24" i="16"/>
  <c r="Z24" i="16" s="1"/>
  <c r="AA24" i="16" s="1"/>
  <c r="AB25" i="16" s="1"/>
  <c r="AD26" i="16" s="1"/>
  <c r="AC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W20" i="16"/>
  <c r="Z20" i="16" s="1"/>
  <c r="AA20" i="16" s="1"/>
  <c r="AB21" i="16" s="1"/>
  <c r="AD22" i="16" s="1"/>
  <c r="AC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W16" i="16"/>
  <c r="Z16" i="16" s="1"/>
  <c r="AA16" i="16" s="1"/>
  <c r="AB17" i="16" s="1"/>
  <c r="AD18" i="16" s="1"/>
  <c r="AC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W14" i="16" s="1"/>
  <c r="J14" i="16"/>
  <c r="I14" i="16"/>
  <c r="H14" i="16"/>
  <c r="G14" i="16"/>
  <c r="F14" i="16"/>
  <c r="E14" i="16"/>
  <c r="D14" i="16"/>
  <c r="W12" i="16"/>
  <c r="Z12" i="16" s="1"/>
  <c r="AA12" i="16" s="1"/>
  <c r="AB13" i="16" s="1"/>
  <c r="AD14" i="16" s="1"/>
  <c r="V10" i="16"/>
  <c r="U10" i="16"/>
  <c r="T10" i="16"/>
  <c r="S10" i="16"/>
  <c r="R10" i="16"/>
  <c r="Q10" i="16"/>
  <c r="P10" i="16"/>
  <c r="O10" i="16"/>
  <c r="N10" i="16"/>
  <c r="M10" i="16"/>
  <c r="L10" i="16"/>
  <c r="W10" i="16" s="1"/>
  <c r="AC10" i="16" s="1"/>
  <c r="K10" i="16"/>
  <c r="J10" i="16"/>
  <c r="I10" i="16"/>
  <c r="H10" i="16"/>
  <c r="G10" i="16"/>
  <c r="F10" i="16"/>
  <c r="E10" i="16"/>
  <c r="D10" i="16"/>
  <c r="W8" i="16"/>
  <c r="Z8" i="16" s="1"/>
  <c r="AA8" i="16" s="1"/>
  <c r="AB9" i="16" s="1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W4" i="16"/>
  <c r="Z4" i="16" s="1"/>
  <c r="AA4" i="16" s="1"/>
  <c r="AB5" i="16" s="1"/>
  <c r="F32" i="15"/>
  <c r="I26" i="15"/>
  <c r="G19" i="15"/>
  <c r="G22" i="15" s="1"/>
  <c r="L17" i="15"/>
  <c r="N17" i="15" s="1"/>
  <c r="N16" i="15" s="1"/>
  <c r="K17" i="15"/>
  <c r="K16" i="15" s="1"/>
  <c r="I17" i="15"/>
  <c r="I16" i="15" s="1"/>
  <c r="L12" i="15"/>
  <c r="N12" i="15" s="1"/>
  <c r="N11" i="15" s="1"/>
  <c r="L19" i="15" s="1"/>
  <c r="G26" i="15" s="1"/>
  <c r="G27" i="15" s="1"/>
  <c r="K12" i="15"/>
  <c r="K11" i="15" s="1"/>
  <c r="J19" i="15" s="1"/>
  <c r="I12" i="15"/>
  <c r="I11" i="15"/>
  <c r="AC30" i="10"/>
  <c r="AC26" i="10"/>
  <c r="AC22" i="10"/>
  <c r="AC18" i="10"/>
  <c r="AC14" i="10"/>
  <c r="W28" i="10"/>
  <c r="W24" i="10"/>
  <c r="W20" i="10"/>
  <c r="W16" i="10"/>
  <c r="W12" i="10"/>
  <c r="W8" i="10"/>
  <c r="W4" i="10"/>
  <c r="V30" i="10"/>
  <c r="U30" i="10"/>
  <c r="T30" i="10"/>
  <c r="S30" i="10"/>
  <c r="V26" i="10"/>
  <c r="U26" i="10"/>
  <c r="T26" i="10"/>
  <c r="S26" i="10"/>
  <c r="V22" i="10"/>
  <c r="U22" i="10"/>
  <c r="T22" i="10"/>
  <c r="S22" i="10"/>
  <c r="V18" i="10"/>
  <c r="U18" i="10"/>
  <c r="T18" i="10"/>
  <c r="S18" i="10"/>
  <c r="V14" i="10"/>
  <c r="U14" i="10"/>
  <c r="T14" i="10"/>
  <c r="S14" i="10"/>
  <c r="V10" i="10"/>
  <c r="U10" i="10"/>
  <c r="T10" i="10"/>
  <c r="S10" i="10"/>
  <c r="V6" i="10"/>
  <c r="S6" i="10"/>
  <c r="T6" i="10"/>
  <c r="U6" i="10"/>
  <c r="L17" i="9"/>
  <c r="N17" i="9" s="1"/>
  <c r="N16" i="9" s="1"/>
  <c r="K17" i="9"/>
  <c r="K16" i="9" s="1"/>
  <c r="I17" i="9"/>
  <c r="I16" i="9" s="1"/>
  <c r="W30" i="16" l="1"/>
  <c r="W26" i="16"/>
  <c r="W22" i="16"/>
  <c r="W18" i="16"/>
  <c r="W6" i="16"/>
  <c r="AC6" i="16" s="1"/>
  <c r="AD6" i="16" s="1"/>
  <c r="AD32" i="16" s="1"/>
  <c r="AD10" i="16"/>
  <c r="G23" i="15"/>
  <c r="I32" i="15" s="1"/>
  <c r="I22" i="15"/>
  <c r="G30" i="15"/>
  <c r="K33" i="15" s="1"/>
  <c r="M33" i="15" s="1"/>
  <c r="I36" i="15" l="1"/>
  <c r="F34" i="15"/>
  <c r="F32" i="9" l="1"/>
  <c r="K12" i="9"/>
  <c r="K11" i="9" s="1"/>
  <c r="I12" i="9"/>
  <c r="I11" i="9" s="1"/>
  <c r="Z4" i="10"/>
  <c r="AA4" i="10" s="1"/>
  <c r="AB5" i="10" s="1"/>
  <c r="I26" i="9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Z8" i="10"/>
  <c r="AA8" i="10" s="1"/>
  <c r="AB9" i="10" s="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Z12" i="10"/>
  <c r="AA12" i="10" s="1"/>
  <c r="AB13" i="10" s="1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Z16" i="10"/>
  <c r="AA16" i="10" s="1"/>
  <c r="AB17" i="10" s="1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Z20" i="10"/>
  <c r="AA20" i="10" s="1"/>
  <c r="AB21" i="10" s="1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Z24" i="10"/>
  <c r="AA24" i="10" s="1"/>
  <c r="AB25" i="10" s="1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Z28" i="10"/>
  <c r="AA28" i="10" s="1"/>
  <c r="AB29" i="10" s="1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L12" i="9"/>
  <c r="G19" i="9" l="1"/>
  <c r="G22" i="9" s="1"/>
  <c r="J19" i="9"/>
  <c r="G30" i="9" s="1"/>
  <c r="K33" i="9" s="1"/>
  <c r="M33" i="9" s="1"/>
  <c r="W30" i="10"/>
  <c r="AD30" i="10" s="1"/>
  <c r="W26" i="10"/>
  <c r="AD26" i="10" s="1"/>
  <c r="W22" i="10"/>
  <c r="AD22" i="10" s="1"/>
  <c r="W18" i="10"/>
  <c r="AD18" i="10" s="1"/>
  <c r="W14" i="10"/>
  <c r="AD14" i="10" s="1"/>
  <c r="W10" i="10"/>
  <c r="AC10" i="10" s="1"/>
  <c r="AD10" i="10" s="1"/>
  <c r="W6" i="10"/>
  <c r="N12" i="9"/>
  <c r="N11" i="9" s="1"/>
  <c r="L19" i="9" s="1"/>
  <c r="G26" i="9" s="1"/>
  <c r="AC6" i="10" l="1"/>
  <c r="AD6" i="10" s="1"/>
  <c r="AD32" i="10" s="1"/>
  <c r="I22" i="9"/>
  <c r="G23" i="9" s="1"/>
  <c r="G27" i="9"/>
  <c r="I32" i="9" l="1"/>
  <c r="I36" i="9" s="1"/>
  <c r="F34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及川 雅希</author>
  </authors>
  <commentList>
    <comment ref="A8" authorId="0" shapeId="0" xr:uid="{C24933C0-6861-4E6E-90A7-5BE4959696A6}">
      <text>
        <r>
          <rPr>
            <b/>
            <sz val="9"/>
            <color indexed="81"/>
            <rFont val="MS P ゴシック"/>
            <family val="3"/>
            <charset val="128"/>
          </rPr>
          <t>品目を選択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及川 雅希</author>
  </authors>
  <commentList>
    <comment ref="A8" authorId="0" shapeId="0" xr:uid="{085AC490-8B88-485F-9ABB-7D8F7FE66296}">
      <text>
        <r>
          <rPr>
            <b/>
            <sz val="9"/>
            <color indexed="81"/>
            <rFont val="MS P ゴシック"/>
            <family val="3"/>
            <charset val="128"/>
          </rPr>
          <t>品目を選択</t>
        </r>
      </text>
    </comment>
  </commentList>
</comments>
</file>

<file path=xl/sharedStrings.xml><?xml version="1.0" encoding="utf-8"?>
<sst xmlns="http://schemas.openxmlformats.org/spreadsheetml/2006/main" count="335" uniqueCount="95">
  <si>
    <t>単位</t>
    <rPh sb="0" eb="2">
      <t>タンイ</t>
    </rPh>
    <phoneticPr fontId="2"/>
  </si>
  <si>
    <t>(注)</t>
    <rPh sb="1" eb="2">
      <t>チュウ</t>
    </rPh>
    <phoneticPr fontId="2"/>
  </si>
  <si>
    <t>購入先</t>
    <rPh sb="0" eb="2">
      <t>コウニュウ</t>
    </rPh>
    <rPh sb="2" eb="3">
      <t>サキ</t>
    </rPh>
    <phoneticPr fontId="2"/>
  </si>
  <si>
    <t>円</t>
    <rPh sb="0" eb="1">
      <t>エン</t>
    </rPh>
    <phoneticPr fontId="2"/>
  </si>
  <si>
    <t>←部分払い済みにつき、算定額の対象外</t>
    <rPh sb="1" eb="3">
      <t>ブブン</t>
    </rPh>
    <rPh sb="3" eb="4">
      <t>バラ</t>
    </rPh>
    <rPh sb="5" eb="6">
      <t>ス</t>
    </rPh>
    <rPh sb="11" eb="13">
      <t>サンテイ</t>
    </rPh>
    <rPh sb="13" eb="14">
      <t>ガク</t>
    </rPh>
    <rPh sb="15" eb="17">
      <t>タイショウ</t>
    </rPh>
    <rPh sb="17" eb="18">
      <t>ガイ</t>
    </rPh>
    <phoneticPr fontId="2"/>
  </si>
  <si>
    <t>数量比較</t>
    <rPh sb="0" eb="2">
      <t>スウリョウ</t>
    </rPh>
    <rPh sb="2" eb="4">
      <t>ヒカク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</si>
  <si>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</si>
  <si>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</si>
  <si>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</si>
  <si>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</si>
  <si>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</si>
  <si>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</si>
  <si>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</si>
  <si>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</si>
  <si>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</si>
  <si>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</si>
  <si>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</si>
  <si>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</si>
  <si>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</si>
  <si>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</si>
  <si>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</si>
  <si>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４月以降の合計
（部分払い以降数量、金額）</t>
    <phoneticPr fontId="2"/>
  </si>
  <si>
    <t>比較</t>
    <rPh sb="0" eb="2">
      <t>ヒカク</t>
    </rPh>
    <phoneticPr fontId="2"/>
  </si>
  <si>
    <t>設計数量</t>
    <rPh sb="0" eb="2">
      <t>セッケイ</t>
    </rPh>
    <rPh sb="2" eb="4">
      <t>スウリョウ</t>
    </rPh>
    <phoneticPr fontId="2"/>
  </si>
  <si>
    <t>スライド単価
（加重平均）ｐ’</t>
    <rPh sb="4" eb="6">
      <t>タンカ</t>
    </rPh>
    <rPh sb="8" eb="10">
      <t>カジュウ</t>
    </rPh>
    <rPh sb="10" eb="12">
      <t>ヘイキン</t>
    </rPh>
    <phoneticPr fontId="2"/>
  </si>
  <si>
    <t>⑤</t>
    <phoneticPr fontId="2"/>
  </si>
  <si>
    <t>＝</t>
    <phoneticPr fontId="2"/>
  </si>
  <si>
    <t>→D=</t>
    <phoneticPr fontId="2"/>
  </si>
  <si>
    <t>M=ｐ’×D</t>
    <phoneticPr fontId="2"/>
  </si>
  <si>
    <t>⑥</t>
    <phoneticPr fontId="2"/>
  </si>
  <si>
    <t>平均単価⑨=⑥／⑤</t>
    <rPh sb="0" eb="2">
      <t>ヘイキン</t>
    </rPh>
    <rPh sb="2" eb="4">
      <t>タンカ</t>
    </rPh>
    <phoneticPr fontId="2"/>
  </si>
  <si>
    <t>○</t>
    <phoneticPr fontId="2"/>
  </si>
  <si>
    <t>工種</t>
    <rPh sb="0" eb="1">
      <t>コウ</t>
    </rPh>
    <rPh sb="1" eb="2">
      <t>シュ</t>
    </rPh>
    <phoneticPr fontId="2"/>
  </si>
  <si>
    <t>種別</t>
    <rPh sb="0" eb="2">
      <t>シュベツ</t>
    </rPh>
    <phoneticPr fontId="2"/>
  </si>
  <si>
    <t>細別</t>
    <rPh sb="0" eb="2">
      <t>サイベツ</t>
    </rPh>
    <phoneticPr fontId="2"/>
  </si>
  <si>
    <t>資材名</t>
    <rPh sb="0" eb="2">
      <t>シザイ</t>
    </rPh>
    <rPh sb="2" eb="3">
      <t>メイ</t>
    </rPh>
    <phoneticPr fontId="2"/>
  </si>
  <si>
    <t>規格</t>
    <rPh sb="0" eb="2">
      <t>キカク</t>
    </rPh>
    <phoneticPr fontId="2"/>
  </si>
  <si>
    <t>変動前資材価格</t>
    <rPh sb="0" eb="2">
      <t>ヘンドウ</t>
    </rPh>
    <rPh sb="2" eb="3">
      <t>マエ</t>
    </rPh>
    <rPh sb="3" eb="5">
      <t>シザイ</t>
    </rPh>
    <rPh sb="5" eb="7">
      <t>カカク</t>
    </rPh>
    <phoneticPr fontId="2"/>
  </si>
  <si>
    <t>適用開始日以前の出来高</t>
    <rPh sb="0" eb="2">
      <t>テキヨウ</t>
    </rPh>
    <rPh sb="2" eb="5">
      <t>カイシビ</t>
    </rPh>
    <rPh sb="5" eb="7">
      <t>イゼン</t>
    </rPh>
    <rPh sb="8" eb="11">
      <t>デキダカ</t>
    </rPh>
    <phoneticPr fontId="2"/>
  </si>
  <si>
    <t>変動後資材価格</t>
    <rPh sb="0" eb="2">
      <t>ヘンドウ</t>
    </rPh>
    <rPh sb="2" eb="3">
      <t>ゴ</t>
    </rPh>
    <rPh sb="3" eb="5">
      <t>シザイ</t>
    </rPh>
    <rPh sb="5" eb="7">
      <t>カカク</t>
    </rPh>
    <phoneticPr fontId="2"/>
  </si>
  <si>
    <t>摘要</t>
    <rPh sb="0" eb="2">
      <t>テキヨウ</t>
    </rPh>
    <phoneticPr fontId="2"/>
  </si>
  <si>
    <t>数量
①</t>
    <rPh sb="0" eb="2">
      <t>スウリョウ</t>
    </rPh>
    <phoneticPr fontId="2"/>
  </si>
  <si>
    <t>単価
②</t>
    <rPh sb="0" eb="2">
      <t>タンカ</t>
    </rPh>
    <phoneticPr fontId="2"/>
  </si>
  <si>
    <t>金額
③=①×②</t>
    <rPh sb="0" eb="2">
      <t>キンガク</t>
    </rPh>
    <phoneticPr fontId="2"/>
  </si>
  <si>
    <t>数量
④</t>
    <rPh sb="0" eb="2">
      <t>スウリョウ</t>
    </rPh>
    <phoneticPr fontId="2"/>
  </si>
  <si>
    <t>金額
⑤=④×②</t>
    <rPh sb="0" eb="2">
      <t>キンガク</t>
    </rPh>
    <phoneticPr fontId="2"/>
  </si>
  <si>
    <t>数量
⑥=①-④</t>
    <rPh sb="0" eb="2">
      <t>スウリョウ</t>
    </rPh>
    <phoneticPr fontId="2"/>
  </si>
  <si>
    <t>単価
⑦</t>
    <rPh sb="0" eb="2">
      <t>タンカ</t>
    </rPh>
    <phoneticPr fontId="2"/>
  </si>
  <si>
    <t>金額
⑧=⑥×⑦</t>
    <rPh sb="0" eb="2">
      <t>キンガク</t>
    </rPh>
    <phoneticPr fontId="2"/>
  </si>
  <si>
    <t>合計額</t>
    <rPh sb="0" eb="2">
      <t>ゴウケイ</t>
    </rPh>
    <rPh sb="2" eb="3">
      <t>ガク</t>
    </rPh>
    <phoneticPr fontId="2"/>
  </si>
  <si>
    <t>（</t>
    <phoneticPr fontId="2"/>
  </si>
  <si>
    <t>－</t>
    <phoneticPr fontId="2"/>
  </si>
  <si>
    <t>）×</t>
    <phoneticPr fontId="2"/>
  </si>
  <si>
    <t>×</t>
    <phoneticPr fontId="2"/>
  </si>
  <si>
    <t>＝</t>
    <phoneticPr fontId="2"/>
  </si>
  <si>
    <t>⑫</t>
    <phoneticPr fontId="2"/>
  </si>
  <si>
    <t>請負額１％＝（</t>
    <rPh sb="0" eb="2">
      <t>ウケオイ</t>
    </rPh>
    <rPh sb="2" eb="3">
      <t>ガク</t>
    </rPh>
    <phoneticPr fontId="2"/>
  </si>
  <si>
    <t>－</t>
    <phoneticPr fontId="2"/>
  </si>
  <si>
    <t>）×１％＝</t>
    <phoneticPr fontId="2"/>
  </si>
  <si>
    <t>⑬</t>
    <phoneticPr fontId="2"/>
  </si>
  <si>
    <t>スライド額＝⑫－⑬＝</t>
    <rPh sb="4" eb="5">
      <t>ガク</t>
    </rPh>
    <phoneticPr fontId="2"/>
  </si>
  <si>
    <t>燃料油</t>
    <rPh sb="0" eb="3">
      <t>ネンリョウアブラ</t>
    </rPh>
    <phoneticPr fontId="2"/>
  </si>
  <si>
    <t>⑨変動対象数量の当初価格計＝（③－⑤）×消費税率</t>
    <rPh sb="1" eb="3">
      <t>ヘンドウ</t>
    </rPh>
    <rPh sb="3" eb="5">
      <t>タイショウ</t>
    </rPh>
    <rPh sb="5" eb="7">
      <t>スウリョウ</t>
    </rPh>
    <rPh sb="8" eb="10">
      <t>トウショ</t>
    </rPh>
    <rPh sb="10" eb="12">
      <t>カカク</t>
    </rPh>
    <rPh sb="12" eb="13">
      <t>ケイ</t>
    </rPh>
    <rPh sb="20" eb="23">
      <t>ショウヒゼイ</t>
    </rPh>
    <rPh sb="23" eb="24">
      <t>リツ</t>
    </rPh>
    <phoneticPr fontId="2"/>
  </si>
  <si>
    <t>⑩変動対象資材価格計＝⑧×消費税率</t>
    <rPh sb="1" eb="3">
      <t>ヘンドウ</t>
    </rPh>
    <rPh sb="3" eb="5">
      <t>タイショウ</t>
    </rPh>
    <rPh sb="5" eb="7">
      <t>シザイ</t>
    </rPh>
    <rPh sb="7" eb="9">
      <t>カカク</t>
    </rPh>
    <rPh sb="9" eb="10">
      <t>ケイ</t>
    </rPh>
    <rPh sb="13" eb="16">
      <t>ショウヒゼイ</t>
    </rPh>
    <rPh sb="16" eb="17">
      <t>リツ</t>
    </rPh>
    <phoneticPr fontId="2"/>
  </si>
  <si>
    <t>品目</t>
    <rPh sb="0" eb="2">
      <t>ヒンモク</t>
    </rPh>
    <phoneticPr fontId="2"/>
  </si>
  <si>
    <t>４月以降の合計
（部分払い以降数量、金額）</t>
    <phoneticPr fontId="2"/>
  </si>
  <si>
    <t>購入価格</t>
    <rPh sb="0" eb="2">
      <t>コウニュウ</t>
    </rPh>
    <rPh sb="2" eb="4">
      <t>カカク</t>
    </rPh>
    <phoneticPr fontId="2"/>
  </si>
  <si>
    <t>（単価、金額は税抜き）</t>
    <rPh sb="1" eb="3">
      <t>タンカ</t>
    </rPh>
    <rPh sb="4" eb="6">
      <t>キンガク</t>
    </rPh>
    <rPh sb="7" eb="8">
      <t>ゼイ</t>
    </rPh>
    <rPh sb="8" eb="9">
      <t>ヌ</t>
    </rPh>
    <phoneticPr fontId="2"/>
  </si>
  <si>
    <t>　１．購入先、購入単価、購入数量等を証明出来る場合は、その資料（納品書等）を添付の上提出すること。
　２．対象材料は、品目毎および購入月毎にとりまとめるものとする。</t>
    <rPh sb="53" eb="55">
      <t>タイショウ</t>
    </rPh>
    <rPh sb="55" eb="57">
      <t>ザイリョウ</t>
    </rPh>
    <rPh sb="59" eb="61">
      <t>ヒンモク</t>
    </rPh>
    <rPh sb="61" eb="62">
      <t>ゴト</t>
    </rPh>
    <rPh sb="65" eb="67">
      <t>コウニュウ</t>
    </rPh>
    <rPh sb="67" eb="68">
      <t>ツキ</t>
    </rPh>
    <rPh sb="68" eb="69">
      <t>ゴト</t>
    </rPh>
    <phoneticPr fontId="2"/>
  </si>
  <si>
    <t>R7年9月</t>
    <rPh sb="2" eb="3">
      <t>ネン</t>
    </rPh>
    <rPh sb="4" eb="5">
      <t>ガツ</t>
    </rPh>
    <phoneticPr fontId="2"/>
  </si>
  <si>
    <t>R8年1月</t>
    <rPh sb="2" eb="3">
      <t>ネン</t>
    </rPh>
    <rPh sb="4" eb="5">
      <t>ガツ</t>
    </rPh>
    <phoneticPr fontId="2"/>
  </si>
  <si>
    <t>R9年1月</t>
    <rPh sb="2" eb="3">
      <t>ネン</t>
    </rPh>
    <phoneticPr fontId="2"/>
  </si>
  <si>
    <t>2月</t>
    <rPh sb="1" eb="2">
      <t>ガツ</t>
    </rPh>
    <phoneticPr fontId="2"/>
  </si>
  <si>
    <t>鋼材類</t>
    <rPh sb="0" eb="2">
      <t>コウザイ</t>
    </rPh>
    <rPh sb="2" eb="3">
      <t>ルイ</t>
    </rPh>
    <phoneticPr fontId="2"/>
  </si>
  <si>
    <t>コンクリート類</t>
    <rPh sb="6" eb="7">
      <t>ルイ</t>
    </rPh>
    <phoneticPr fontId="2"/>
  </si>
  <si>
    <t>アスファルト類</t>
    <rPh sb="6" eb="7">
      <t>ルイ</t>
    </rPh>
    <phoneticPr fontId="2"/>
  </si>
  <si>
    <t>その他</t>
    <rPh sb="2" eb="3">
      <t>タ</t>
    </rPh>
    <phoneticPr fontId="2"/>
  </si>
  <si>
    <t>M変更</t>
    <rPh sb="1" eb="3">
      <t>ヘンコウ</t>
    </rPh>
    <phoneticPr fontId="2"/>
  </si>
  <si>
    <t>（別紙）</t>
    <rPh sb="0" eb="2">
      <t>ベッシ</t>
    </rPh>
    <phoneticPr fontId="2"/>
  </si>
  <si>
    <t>請負代金額変更請求概算計算書</t>
    <rPh sb="0" eb="2">
      <t>ウケオイ</t>
    </rPh>
    <rPh sb="2" eb="4">
      <t>ダイキン</t>
    </rPh>
    <rPh sb="4" eb="5">
      <t>ガク</t>
    </rPh>
    <rPh sb="5" eb="7">
      <t>ヘンコウ</t>
    </rPh>
    <rPh sb="7" eb="9">
      <t>セイキュウ</t>
    </rPh>
    <rPh sb="9" eb="11">
      <t>ガイサン</t>
    </rPh>
    <rPh sb="11" eb="14">
      <t>ケイサンショ</t>
    </rPh>
    <phoneticPr fontId="2"/>
  </si>
  <si>
    <t>⑪部分払い請負額</t>
    <rPh sb="1" eb="3">
      <t>ブブン</t>
    </rPh>
    <rPh sb="3" eb="4">
      <t>ハラ</t>
    </rPh>
    <rPh sb="5" eb="7">
      <t>ウケオイ</t>
    </rPh>
    <rPh sb="7" eb="8">
      <t>ガク</t>
    </rPh>
    <phoneticPr fontId="2"/>
  </si>
  <si>
    <t>資材名</t>
    <rPh sb="0" eb="3">
      <t>シザイメイ</t>
    </rPh>
    <phoneticPr fontId="2"/>
  </si>
  <si>
    <t>別紙　内訳表</t>
    <rPh sb="0" eb="2">
      <t>ベッシ</t>
    </rPh>
    <rPh sb="3" eb="5">
      <t>ウチワケ</t>
    </rPh>
    <rPh sb="5" eb="6">
      <t>ヒョウ</t>
    </rPh>
    <phoneticPr fontId="2"/>
  </si>
  <si>
    <t>請負代金額変更請求計算書</t>
    <rPh sb="0" eb="2">
      <t>ウケオイ</t>
    </rPh>
    <rPh sb="2" eb="4">
      <t>ダイキン</t>
    </rPh>
    <rPh sb="4" eb="5">
      <t>ガク</t>
    </rPh>
    <rPh sb="5" eb="7">
      <t>ヘンコウ</t>
    </rPh>
    <rPh sb="7" eb="9">
      <t>セイキュウ</t>
    </rPh>
    <rPh sb="9" eb="12">
      <t>ケイサンショ</t>
    </rPh>
    <phoneticPr fontId="2"/>
  </si>
  <si>
    <t>受注者
購入数量</t>
    <rPh sb="4" eb="6">
      <t>コウニュウ</t>
    </rPh>
    <rPh sb="6" eb="8">
      <t>スウリョウ</t>
    </rPh>
    <phoneticPr fontId="2"/>
  </si>
  <si>
    <t>受注者：搬入又は購入数量（①）</t>
    <rPh sb="4" eb="6">
      <t>ハンニュウ</t>
    </rPh>
    <rPh sb="6" eb="7">
      <t>マタ</t>
    </rPh>
    <rPh sb="8" eb="10">
      <t>コウニュウ</t>
    </rPh>
    <rPh sb="10" eb="12">
      <t>スウリョウ</t>
    </rPh>
    <phoneticPr fontId="2"/>
  </si>
  <si>
    <t>受注者購入価格</t>
    <rPh sb="3" eb="5">
      <t>コウニュウ</t>
    </rPh>
    <rPh sb="5" eb="7">
      <t>カカク</t>
    </rPh>
    <phoneticPr fontId="2"/>
  </si>
  <si>
    <t>受注者：購入単価（②）</t>
    <rPh sb="4" eb="6">
      <t>コウニュウ</t>
    </rPh>
    <rPh sb="6" eb="8">
      <t>タンカ</t>
    </rPh>
    <phoneticPr fontId="2"/>
  </si>
  <si>
    <t>受注者：購入価格（①×②）</t>
    <rPh sb="4" eb="6">
      <t>コウニュウ</t>
    </rPh>
    <rPh sb="6" eb="8">
      <t>カカク</t>
    </rPh>
    <phoneticPr fontId="2"/>
  </si>
  <si>
    <t>M変更（⑭）＝Σｐ’×D（受注者購入価格を合計）＝</t>
    <rPh sb="1" eb="3">
      <t>ヘンコウ</t>
    </rPh>
    <phoneticPr fontId="2"/>
  </si>
  <si>
    <t>←品目を追加する場合は、行５～37をコピーのうえ、この行に挿入</t>
    <rPh sb="1" eb="3">
      <t>ヒンモク</t>
    </rPh>
    <rPh sb="4" eb="6">
      <t>ツイカ</t>
    </rPh>
    <rPh sb="8" eb="10">
      <t>バアイ</t>
    </rPh>
    <rPh sb="12" eb="13">
      <t>ギョウ</t>
    </rPh>
    <rPh sb="27" eb="28">
      <t>ギョウ</t>
    </rPh>
    <rPh sb="29" eb="31">
      <t>ソウニュウ</t>
    </rPh>
    <phoneticPr fontId="2"/>
  </si>
  <si>
    <t>←対象資材を増やす場合は、行13～18をコピーのうえ、この行に挿入</t>
    <rPh sb="1" eb="5">
      <t>タイショウシザイ</t>
    </rPh>
    <rPh sb="6" eb="7">
      <t>フ</t>
    </rPh>
    <rPh sb="9" eb="11">
      <t>バアイ</t>
    </rPh>
    <rPh sb="13" eb="14">
      <t>ギョウ</t>
    </rPh>
    <rPh sb="29" eb="30">
      <t>ギョウ</t>
    </rPh>
    <rPh sb="31" eb="33">
      <t>ソウニュウ</t>
    </rPh>
    <phoneticPr fontId="2"/>
  </si>
  <si>
    <t>←対象資材を増やす場合は、行24～27をコピーのうえ、この行に挿入</t>
    <rPh sb="1" eb="5">
      <t>タイショウシザイ</t>
    </rPh>
    <rPh sb="6" eb="7">
      <t>フ</t>
    </rPh>
    <rPh sb="9" eb="11">
      <t>バアイ</t>
    </rPh>
    <rPh sb="13" eb="14">
      <t>ギョウ</t>
    </rPh>
    <rPh sb="29" eb="30">
      <t>ギョウ</t>
    </rPh>
    <rPh sb="31" eb="33">
      <t>ソウニュウ</t>
    </rPh>
    <phoneticPr fontId="2"/>
  </si>
  <si>
    <t>入力セル</t>
    <rPh sb="0" eb="2">
      <t>ニュウリョク</t>
    </rPh>
    <phoneticPr fontId="2"/>
  </si>
  <si>
    <t>選択セル</t>
    <rPh sb="0" eb="2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</si>
</sst>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【&quot;@&quot;】&quot;"/>
    <numFmt numFmtId="177" formatCode="0_);[Red]\(0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142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38" fontId="0" fillId="0" borderId="0" xfId="1" applyFont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right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38" fontId="7" fillId="0" borderId="14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38" fontId="7" fillId="0" borderId="5" xfId="1" applyFont="1" applyFill="1" applyBorder="1" applyAlignment="1">
      <alignment horizontal="center"/>
    </xf>
    <xf numFmtId="0" fontId="9" fillId="0" borderId="0" xfId="0" quotePrefix="1" applyFont="1" applyAlignment="1">
      <alignment horizontal="center"/>
    </xf>
    <xf numFmtId="38" fontId="1" fillId="0" borderId="1" xfId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1" fillId="0" borderId="0" xfId="1" applyFill="1"/>
    <xf numFmtId="38" fontId="1" fillId="0" borderId="1" xfId="1" applyFont="1" applyFill="1" applyBorder="1" applyAlignment="1">
      <alignment horizontal="center" wrapText="1"/>
    </xf>
    <xf numFmtId="38" fontId="1" fillId="0" borderId="1" xfId="1" applyFill="1" applyBorder="1" applyAlignment="1">
      <alignment horizontal="right"/>
    </xf>
    <xf numFmtId="38" fontId="1" fillId="0" borderId="3" xfId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38" fontId="1" fillId="0" borderId="11" xfId="1" applyFill="1" applyBorder="1"/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right"/>
    </xf>
    <xf numFmtId="38" fontId="1" fillId="0" borderId="9" xfId="1" applyFill="1" applyBorder="1" applyAlignment="1">
      <alignment horizontal="right"/>
    </xf>
    <xf numFmtId="38" fontId="1" fillId="0" borderId="10" xfId="1" applyFill="1" applyBorder="1" applyAlignment="1">
      <alignment horizontal="right"/>
    </xf>
    <xf numFmtId="38" fontId="1" fillId="0" borderId="12" xfId="1" applyFill="1" applyBorder="1" applyAlignment="1">
      <alignment horizontal="right"/>
    </xf>
    <xf numFmtId="38" fontId="1" fillId="0" borderId="14" xfId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38" fontId="0" fillId="0" borderId="0" xfId="1" applyFont="1" applyAlignment="1">
      <alignment horizontal="right" vertical="center"/>
    </xf>
    <xf numFmtId="0" fontId="10" fillId="0" borderId="0" xfId="0" quotePrefix="1" applyFont="1"/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8" fontId="0" fillId="0" borderId="1" xfId="1" applyFont="1" applyBorder="1" applyAlignment="1">
      <alignment vertical="center"/>
    </xf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1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38" fontId="1" fillId="0" borderId="1" xfId="1" applyBorder="1" applyAlignment="1">
      <alignment vertical="center"/>
    </xf>
    <xf numFmtId="38" fontId="1" fillId="0" borderId="1" xfId="1" applyBorder="1" applyAlignment="1">
      <alignment vertical="center" shrinkToFit="1"/>
    </xf>
    <xf numFmtId="38" fontId="1" fillId="0" borderId="1" xfId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1" fillId="0" borderId="21" xfId="1" quotePrefix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11" xfId="1" quotePrefix="1" applyFont="1" applyBorder="1" applyAlignment="1">
      <alignment horizontal="center" vertical="center"/>
    </xf>
    <xf numFmtId="38" fontId="1" fillId="0" borderId="23" xfId="1" applyFont="1" applyBorder="1" applyAlignment="1">
      <alignment horizontal="center" vertical="center"/>
    </xf>
    <xf numFmtId="38" fontId="1" fillId="0" borderId="24" xfId="1" applyFont="1" applyBorder="1" applyAlignment="1">
      <alignment horizontal="center" vertical="center"/>
    </xf>
    <xf numFmtId="38" fontId="1" fillId="0" borderId="0" xfId="1" applyFont="1" applyAlignment="1">
      <alignment horizontal="left" vertical="center"/>
    </xf>
    <xf numFmtId="38" fontId="1" fillId="0" borderId="19" xfId="1" applyFont="1" applyBorder="1" applyAlignment="1">
      <alignment horizontal="center" vertical="center"/>
    </xf>
    <xf numFmtId="38" fontId="1" fillId="0" borderId="24" xfId="1" applyFont="1" applyBorder="1" applyAlignment="1">
      <alignment vertical="center"/>
    </xf>
    <xf numFmtId="38" fontId="1" fillId="0" borderId="25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1" fillId="0" borderId="19" xfId="1" applyFont="1" applyBorder="1" applyAlignment="1">
      <alignment vertical="center"/>
    </xf>
    <xf numFmtId="38" fontId="0" fillId="0" borderId="1" xfId="1" applyFont="1" applyBorder="1" applyAlignment="1">
      <alignment horizontal="right" vertical="center" wrapText="1"/>
    </xf>
    <xf numFmtId="38" fontId="1" fillId="0" borderId="23" xfId="1" applyFont="1" applyBorder="1" applyAlignment="1">
      <alignment vertical="center"/>
    </xf>
    <xf numFmtId="38" fontId="1" fillId="0" borderId="25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1" fillId="0" borderId="20" xfId="1" applyFont="1" applyBorder="1" applyAlignment="1">
      <alignment vertical="center"/>
    </xf>
    <xf numFmtId="38" fontId="1" fillId="0" borderId="11" xfId="1" applyFont="1" applyBorder="1" applyAlignment="1">
      <alignment vertical="center"/>
    </xf>
    <xf numFmtId="40" fontId="1" fillId="0" borderId="11" xfId="1" applyNumberFormat="1" applyFont="1" applyBorder="1" applyAlignment="1">
      <alignment vertical="center"/>
    </xf>
    <xf numFmtId="40" fontId="1" fillId="0" borderId="22" xfId="1" applyNumberFormat="1" applyFont="1" applyBorder="1" applyAlignment="1">
      <alignment vertical="center"/>
    </xf>
    <xf numFmtId="38" fontId="1" fillId="0" borderId="22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29" xfId="1" applyFont="1" applyBorder="1" applyAlignment="1">
      <alignment vertical="center"/>
    </xf>
    <xf numFmtId="40" fontId="1" fillId="0" borderId="11" xfId="1" applyNumberFormat="1" applyFont="1" applyBorder="1" applyAlignment="1">
      <alignment horizontal="center" vertical="center"/>
    </xf>
    <xf numFmtId="38" fontId="1" fillId="0" borderId="24" xfId="1" quotePrefix="1" applyFont="1" applyBorder="1" applyAlignment="1">
      <alignment horizontal="center" vertical="center"/>
    </xf>
    <xf numFmtId="38" fontId="1" fillId="0" borderId="0" xfId="1" applyFont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17" xfId="0" applyBorder="1" applyAlignment="1">
      <alignment horizontal="right"/>
    </xf>
    <xf numFmtId="177" fontId="0" fillId="0" borderId="13" xfId="0" applyNumberFormat="1" applyBorder="1" applyAlignment="1">
      <alignment horizontal="center"/>
    </xf>
    <xf numFmtId="177" fontId="0" fillId="0" borderId="13" xfId="1" applyNumberFormat="1" applyFont="1" applyBorder="1" applyAlignment="1">
      <alignment horizontal="center"/>
    </xf>
    <xf numFmtId="177" fontId="0" fillId="0" borderId="0" xfId="0" applyNumberFormat="1"/>
    <xf numFmtId="177" fontId="0" fillId="0" borderId="1" xfId="0" applyNumberFormat="1" applyBorder="1" applyAlignment="1">
      <alignment horizontal="center"/>
    </xf>
    <xf numFmtId="177" fontId="0" fillId="0" borderId="14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7" fontId="3" fillId="0" borderId="0" xfId="0" applyNumberFormat="1" applyFont="1"/>
    <xf numFmtId="177" fontId="3" fillId="0" borderId="0" xfId="0" applyNumberFormat="1" applyFont="1" applyAlignment="1">
      <alignment vertical="top"/>
    </xf>
    <xf numFmtId="38" fontId="1" fillId="0" borderId="27" xfId="1" applyFont="1" applyBorder="1" applyAlignment="1">
      <alignment horizontal="center" vertical="center"/>
    </xf>
    <xf numFmtId="38" fontId="1" fillId="0" borderId="28" xfId="1" applyFont="1" applyBorder="1" applyAlignment="1">
      <alignment horizontal="center" vertical="center"/>
    </xf>
    <xf numFmtId="38" fontId="0" fillId="0" borderId="18" xfId="1" applyFont="1" applyBorder="1" applyAlignment="1">
      <alignment vertical="center"/>
    </xf>
    <xf numFmtId="38" fontId="8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0" fillId="0" borderId="1" xfId="1" applyFont="1" applyBorder="1" applyAlignment="1">
      <alignment horizontal="left" vertical="center"/>
    </xf>
    <xf numFmtId="38" fontId="1" fillId="0" borderId="1" xfId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38" fontId="1" fillId="2" borderId="24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38" fontId="0" fillId="2" borderId="1" xfId="1" applyFont="1" applyFill="1" applyBorder="1" applyAlignment="1">
      <alignment vertical="center" shrinkToFit="1"/>
    </xf>
    <xf numFmtId="38" fontId="1" fillId="2" borderId="1" xfId="1" applyFill="1" applyBorder="1" applyAlignment="1">
      <alignment horizontal="right" vertical="center"/>
    </xf>
    <xf numFmtId="176" fontId="0" fillId="3" borderId="1" xfId="1" applyNumberFormat="1" applyFont="1" applyFill="1" applyBorder="1" applyAlignment="1">
      <alignment vertical="center"/>
    </xf>
    <xf numFmtId="0" fontId="0" fillId="2" borderId="33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38" fontId="1" fillId="2" borderId="1" xfId="1" applyFill="1" applyBorder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9" xfId="1" applyFill="1" applyBorder="1" applyAlignment="1">
      <alignment horizontal="right"/>
    </xf>
    <xf numFmtId="38" fontId="1" fillId="2" borderId="1" xfId="1" applyFont="1" applyFill="1" applyBorder="1" applyAlignment="1">
      <alignment horizontal="right"/>
    </xf>
    <xf numFmtId="38" fontId="1" fillId="2" borderId="10" xfId="1" applyFill="1" applyBorder="1" applyAlignment="1">
      <alignment horizontal="right"/>
    </xf>
    <xf numFmtId="38" fontId="1" fillId="2" borderId="32" xfId="1" applyFont="1" applyFill="1" applyBorder="1" applyAlignment="1">
      <alignment horizontal="right"/>
    </xf>
    <xf numFmtId="38" fontId="1" fillId="2" borderId="30" xfId="1" applyFont="1" applyFill="1" applyBorder="1" applyAlignment="1">
      <alignment horizontal="right"/>
    </xf>
    <xf numFmtId="38" fontId="1" fillId="2" borderId="30" xfId="1" applyFill="1" applyBorder="1" applyAlignment="1">
      <alignment horizontal="right"/>
    </xf>
    <xf numFmtId="38" fontId="1" fillId="2" borderId="37" xfId="1" applyFill="1" applyBorder="1" applyAlignment="1">
      <alignment horizontal="right"/>
    </xf>
    <xf numFmtId="38" fontId="1" fillId="2" borderId="31" xfId="1" applyFill="1" applyBorder="1" applyAlignment="1">
      <alignment horizontal="right"/>
    </xf>
    <xf numFmtId="177" fontId="0" fillId="2" borderId="1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28990</xdr:colOff>
      <xdr:row>0</xdr:row>
      <xdr:rowOff>16565</xdr:rowOff>
    </xdr:from>
    <xdr:to>
      <xdr:col>17</xdr:col>
      <xdr:colOff>4142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8971DA-3C6B-343B-35CF-338C50FD332B}"/>
            </a:ext>
          </a:extLst>
        </xdr:cNvPr>
        <xdr:cNvSpPr/>
      </xdr:nvSpPr>
      <xdr:spPr bwMode="auto">
        <a:xfrm>
          <a:off x="11533533" y="778565"/>
          <a:ext cx="662609" cy="15737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28990</xdr:colOff>
      <xdr:row>1</xdr:row>
      <xdr:rowOff>0</xdr:rowOff>
    </xdr:from>
    <xdr:to>
      <xdr:col>17</xdr:col>
      <xdr:colOff>4142</xdr:colOff>
      <xdr:row>1</xdr:row>
      <xdr:rowOff>157370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6D3C1AE-5216-49F0-B766-11FB069826C7}"/>
            </a:ext>
          </a:extLst>
        </xdr:cNvPr>
        <xdr:cNvSpPr/>
      </xdr:nvSpPr>
      <xdr:spPr bwMode="auto">
        <a:xfrm>
          <a:off x="11533533" y="935935"/>
          <a:ext cx="662609" cy="1573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28990</xdr:colOff>
      <xdr:row>0</xdr:row>
      <xdr:rowOff>16565</xdr:rowOff>
    </xdr:from>
    <xdr:to>
      <xdr:col>32</xdr:col>
      <xdr:colOff>4142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9DFE062-982F-40D2-86FA-117B1F991DF8}"/>
            </a:ext>
          </a:extLst>
        </xdr:cNvPr>
        <xdr:cNvSpPr/>
      </xdr:nvSpPr>
      <xdr:spPr bwMode="auto">
        <a:xfrm>
          <a:off x="11525665" y="16565"/>
          <a:ext cx="660952" cy="1548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28990</xdr:colOff>
      <xdr:row>0</xdr:row>
      <xdr:rowOff>16565</xdr:rowOff>
    </xdr:from>
    <xdr:to>
      <xdr:col>17</xdr:col>
      <xdr:colOff>4142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D873CD0-460B-44AF-B0D5-AFB55BFD4F55}"/>
            </a:ext>
          </a:extLst>
        </xdr:cNvPr>
        <xdr:cNvSpPr/>
      </xdr:nvSpPr>
      <xdr:spPr bwMode="auto">
        <a:xfrm>
          <a:off x="11525665" y="769040"/>
          <a:ext cx="660952" cy="1548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28990</xdr:colOff>
      <xdr:row>1</xdr:row>
      <xdr:rowOff>0</xdr:rowOff>
    </xdr:from>
    <xdr:to>
      <xdr:col>17</xdr:col>
      <xdr:colOff>4142</xdr:colOff>
      <xdr:row>1</xdr:row>
      <xdr:rowOff>157370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AEA3281-C993-4F31-B5CA-2352D7F27A7F}"/>
            </a:ext>
          </a:extLst>
        </xdr:cNvPr>
        <xdr:cNvSpPr/>
      </xdr:nvSpPr>
      <xdr:spPr bwMode="auto">
        <a:xfrm>
          <a:off x="11525665" y="923925"/>
          <a:ext cx="660952" cy="1573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28990</xdr:colOff>
      <xdr:row>0</xdr:row>
      <xdr:rowOff>16565</xdr:rowOff>
    </xdr:from>
    <xdr:to>
      <xdr:col>32</xdr:col>
      <xdr:colOff>4142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4E459B-F1A6-456C-B80A-317321CEA4E2}"/>
            </a:ext>
          </a:extLst>
        </xdr:cNvPr>
        <xdr:cNvSpPr/>
      </xdr:nvSpPr>
      <xdr:spPr bwMode="auto">
        <a:xfrm>
          <a:off x="11525665" y="16565"/>
          <a:ext cx="660952" cy="1548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4" Type="http://schemas.openxmlformats.org/officeDocument/2006/relationships/comments" Target="../comments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3.xml" />
  <Relationship Id="rId4" Type="http://schemas.openxmlformats.org/officeDocument/2006/relationships/comments" Target="../comments2.xml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</Relationships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9"/>
  <sheetViews>
    <sheetView tabSelected="1" view="pageBreakPreview" zoomScale="115" zoomScaleNormal="100" zoomScaleSheetLayoutView="115" workbookViewId="0">
      <selection activeCell="R2" sqref="Q1:R2"/>
    </sheetView>
  </sheetViews>
  <sheetFormatPr defaultRowHeight="13.5"/>
  <cols>
    <col min="1" max="1" width="9" style="8"/>
    <col min="2" max="2" width="8" style="8" customWidth="1"/>
    <col min="3" max="3" width="7.125" style="8" customWidth="1"/>
    <col min="4" max="4" width="14.5" style="8" customWidth="1"/>
    <col min="5" max="5" width="9" style="8"/>
    <col min="6" max="6" width="5.25" style="52" bestFit="1" customWidth="1"/>
    <col min="7" max="14" width="10" style="52" customWidth="1"/>
    <col min="15" max="15" width="9" style="8"/>
    <col min="16" max="16384" width="9" style="6"/>
  </cols>
  <sheetData>
    <row r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R1" s="6" t="s">
        <v>93</v>
      </c>
    </row>
    <row r="2" spans="1:18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9"/>
      <c r="O2" s="69" t="s">
        <v>78</v>
      </c>
      <c r="R2" s="6" t="s">
        <v>94</v>
      </c>
    </row>
    <row r="3" spans="1:18" ht="18.75">
      <c r="A3" s="103" t="s">
        <v>79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8">
      <c r="A4" s="67"/>
      <c r="B4" s="67"/>
      <c r="C4" s="67"/>
      <c r="D4" s="67"/>
      <c r="E4" s="67"/>
      <c r="F4" s="67"/>
      <c r="G4" s="67"/>
      <c r="H4" s="67"/>
      <c r="I4" s="67"/>
      <c r="J4" s="67"/>
      <c r="K4" s="68"/>
      <c r="L4" s="67"/>
      <c r="M4" s="67"/>
      <c r="N4" s="67"/>
      <c r="O4" s="67"/>
    </row>
    <row r="5" spans="1:18">
      <c r="O5" s="44" t="s">
        <v>67</v>
      </c>
    </row>
    <row r="6" spans="1:18">
      <c r="A6" s="102" t="s">
        <v>32</v>
      </c>
      <c r="B6" s="102" t="s">
        <v>33</v>
      </c>
      <c r="C6" s="102" t="s">
        <v>34</v>
      </c>
      <c r="D6" s="102" t="s">
        <v>35</v>
      </c>
      <c r="E6" s="102" t="s">
        <v>36</v>
      </c>
      <c r="F6" s="102" t="s">
        <v>0</v>
      </c>
      <c r="G6" s="102" t="s">
        <v>37</v>
      </c>
      <c r="H6" s="102"/>
      <c r="I6" s="102"/>
      <c r="J6" s="101" t="s">
        <v>38</v>
      </c>
      <c r="K6" s="101"/>
      <c r="L6" s="102" t="s">
        <v>39</v>
      </c>
      <c r="M6" s="102"/>
      <c r="N6" s="102"/>
      <c r="O6" s="102" t="s">
        <v>40</v>
      </c>
    </row>
    <row r="7" spans="1:18" ht="27">
      <c r="A7" s="102"/>
      <c r="B7" s="102"/>
      <c r="C7" s="102"/>
      <c r="D7" s="102"/>
      <c r="E7" s="102"/>
      <c r="F7" s="102"/>
      <c r="G7" s="29" t="s">
        <v>41</v>
      </c>
      <c r="H7" s="29" t="s">
        <v>42</v>
      </c>
      <c r="I7" s="29" t="s">
        <v>43</v>
      </c>
      <c r="J7" s="29" t="s">
        <v>44</v>
      </c>
      <c r="K7" s="29" t="s">
        <v>45</v>
      </c>
      <c r="L7" s="29" t="s">
        <v>46</v>
      </c>
      <c r="M7" s="29" t="s">
        <v>47</v>
      </c>
      <c r="N7" s="29" t="s">
        <v>48</v>
      </c>
      <c r="O7" s="102"/>
    </row>
    <row r="8" spans="1:18">
      <c r="A8" s="119"/>
      <c r="B8" s="28"/>
      <c r="C8" s="28"/>
      <c r="D8" s="28"/>
      <c r="E8" s="28"/>
      <c r="F8" s="28"/>
      <c r="G8" s="71"/>
      <c r="H8" s="71"/>
      <c r="I8" s="71"/>
      <c r="J8" s="71"/>
      <c r="K8" s="71"/>
      <c r="L8" s="71"/>
      <c r="M8" s="71"/>
      <c r="N8" s="71"/>
      <c r="O8" s="28"/>
    </row>
    <row r="9" spans="1:18">
      <c r="A9" s="114"/>
      <c r="B9" s="48"/>
      <c r="C9" s="48"/>
      <c r="D9" s="48"/>
      <c r="E9" s="48"/>
      <c r="F9" s="28"/>
      <c r="G9" s="56"/>
      <c r="H9" s="56"/>
      <c r="I9" s="56"/>
      <c r="J9" s="56"/>
      <c r="K9" s="56"/>
      <c r="L9" s="56"/>
      <c r="M9" s="56"/>
      <c r="N9" s="56"/>
      <c r="O9" s="48"/>
    </row>
    <row r="10" spans="1:18">
      <c r="A10" s="48"/>
      <c r="B10" s="114"/>
      <c r="C10" s="48"/>
      <c r="D10" s="48"/>
      <c r="E10" s="48"/>
      <c r="F10" s="28"/>
      <c r="G10" s="56"/>
      <c r="H10" s="56"/>
      <c r="I10" s="56"/>
      <c r="J10" s="56"/>
      <c r="K10" s="56"/>
      <c r="L10" s="56"/>
      <c r="M10" s="56"/>
      <c r="N10" s="56"/>
      <c r="O10" s="48"/>
    </row>
    <row r="11" spans="1:18">
      <c r="A11" s="48"/>
      <c r="B11" s="48"/>
      <c r="C11" s="114"/>
      <c r="D11" s="48"/>
      <c r="E11" s="48"/>
      <c r="F11" s="28"/>
      <c r="G11" s="56"/>
      <c r="H11" s="56"/>
      <c r="I11" s="56">
        <f>+I12</f>
        <v>0</v>
      </c>
      <c r="J11" s="56"/>
      <c r="K11" s="56">
        <f>+K12</f>
        <v>0</v>
      </c>
      <c r="L11" s="56"/>
      <c r="M11" s="56"/>
      <c r="N11" s="56">
        <f>+N12</f>
        <v>0</v>
      </c>
      <c r="O11" s="48"/>
    </row>
    <row r="12" spans="1:18">
      <c r="A12" s="48"/>
      <c r="B12" s="48"/>
      <c r="C12" s="48"/>
      <c r="D12" s="114"/>
      <c r="E12" s="114"/>
      <c r="F12" s="115"/>
      <c r="G12" s="116"/>
      <c r="H12" s="116"/>
      <c r="I12" s="56">
        <f>INT(G12*H12)</f>
        <v>0</v>
      </c>
      <c r="J12" s="116"/>
      <c r="K12" s="56">
        <f>INT(H12*J12)</f>
        <v>0</v>
      </c>
      <c r="L12" s="56">
        <f>G12-J12</f>
        <v>0</v>
      </c>
      <c r="M12" s="116"/>
      <c r="N12" s="56">
        <f>INT(L12*M12)</f>
        <v>0</v>
      </c>
      <c r="O12" s="48"/>
    </row>
    <row r="13" spans="1:18">
      <c r="A13" s="48"/>
      <c r="B13" s="48"/>
      <c r="C13" s="48"/>
      <c r="D13" s="48"/>
      <c r="E13" s="48"/>
      <c r="F13" s="28"/>
      <c r="G13" s="56"/>
      <c r="H13" s="56"/>
      <c r="I13" s="56"/>
      <c r="J13" s="56"/>
      <c r="K13" s="56"/>
      <c r="L13" s="56"/>
      <c r="M13" s="56"/>
      <c r="N13" s="56"/>
      <c r="O13" s="48"/>
    </row>
    <row r="14" spans="1:18">
      <c r="A14" s="114"/>
      <c r="B14" s="53"/>
      <c r="C14" s="53"/>
      <c r="D14" s="54"/>
      <c r="E14" s="54"/>
      <c r="F14" s="27"/>
      <c r="G14" s="27"/>
      <c r="H14" s="27"/>
      <c r="I14" s="27"/>
      <c r="J14" s="27"/>
      <c r="K14" s="27"/>
      <c r="L14" s="27"/>
      <c r="M14" s="27"/>
      <c r="N14" s="27"/>
      <c r="O14" s="48"/>
    </row>
    <row r="15" spans="1:18">
      <c r="A15" s="53"/>
      <c r="B15" s="114"/>
      <c r="C15" s="53"/>
      <c r="D15" s="54"/>
      <c r="E15" s="54"/>
      <c r="F15" s="27"/>
      <c r="G15" s="27"/>
      <c r="H15" s="27"/>
      <c r="I15" s="27"/>
      <c r="J15" s="27"/>
      <c r="K15" s="27"/>
      <c r="L15" s="27"/>
      <c r="M15" s="27"/>
      <c r="N15" s="27"/>
      <c r="O15" s="48"/>
    </row>
    <row r="16" spans="1:18">
      <c r="A16" s="53"/>
      <c r="B16" s="53"/>
      <c r="C16" s="114"/>
      <c r="D16" s="54"/>
      <c r="E16" s="54"/>
      <c r="F16" s="27"/>
      <c r="G16" s="27"/>
      <c r="H16" s="27"/>
      <c r="I16" s="55">
        <f>+I17</f>
        <v>0</v>
      </c>
      <c r="J16" s="27"/>
      <c r="K16" s="55">
        <f>+K17</f>
        <v>0</v>
      </c>
      <c r="L16" s="27"/>
      <c r="M16" s="27"/>
      <c r="N16" s="55">
        <f>+N17</f>
        <v>0</v>
      </c>
      <c r="O16" s="48"/>
    </row>
    <row r="17" spans="1:16">
      <c r="A17" s="53"/>
      <c r="B17" s="53"/>
      <c r="C17" s="53"/>
      <c r="D17" s="117"/>
      <c r="E17" s="117"/>
      <c r="F17" s="115"/>
      <c r="G17" s="118"/>
      <c r="H17" s="118"/>
      <c r="I17" s="55">
        <f>INT(G17*H17)</f>
        <v>0</v>
      </c>
      <c r="J17" s="118"/>
      <c r="K17" s="55">
        <f>INT(H17*J17)</f>
        <v>0</v>
      </c>
      <c r="L17" s="55">
        <f>G17-J17</f>
        <v>0</v>
      </c>
      <c r="M17" s="118"/>
      <c r="N17" s="55">
        <f>INT(L17*M17)</f>
        <v>0</v>
      </c>
      <c r="O17" s="48"/>
    </row>
    <row r="18" spans="1:16">
      <c r="A18" s="48"/>
      <c r="B18" s="48"/>
      <c r="C18" s="48"/>
      <c r="D18" s="48"/>
      <c r="E18" s="48"/>
      <c r="F18" s="28"/>
      <c r="G18" s="56"/>
      <c r="H18" s="56"/>
      <c r="I18" s="56"/>
      <c r="J18" s="56"/>
      <c r="K18" s="56"/>
      <c r="L18" s="56"/>
      <c r="M18" s="56"/>
      <c r="N18" s="56"/>
      <c r="O18" s="48"/>
    </row>
    <row r="19" spans="1:16">
      <c r="A19" s="104" t="s">
        <v>49</v>
      </c>
      <c r="B19" s="104"/>
      <c r="C19" s="104"/>
      <c r="D19" s="104"/>
      <c r="E19" s="104"/>
      <c r="F19" s="104"/>
      <c r="G19" s="105">
        <f>SUMIF($C8:C$18,"&lt;&gt;"&amp;"",$I8:I$18)</f>
        <v>0</v>
      </c>
      <c r="H19" s="105"/>
      <c r="I19" s="105"/>
      <c r="J19" s="105">
        <f>SUMIF($C$8:C18,"&lt;&gt;"&amp;"",$K$8:K18)</f>
        <v>0</v>
      </c>
      <c r="K19" s="105"/>
      <c r="L19" s="105">
        <f>SUMIF($C8:C$18,"&lt;&gt;"&amp;"",$N8:N$18)</f>
        <v>0</v>
      </c>
      <c r="M19" s="105"/>
      <c r="N19" s="105"/>
      <c r="O19" s="48"/>
      <c r="P19" s="6" t="s">
        <v>91</v>
      </c>
    </row>
    <row r="20" spans="1:16" ht="14.25" thickBot="1"/>
    <row r="21" spans="1:16">
      <c r="F21" s="75" t="s">
        <v>62</v>
      </c>
      <c r="G21" s="70"/>
      <c r="H21" s="70"/>
      <c r="I21" s="70"/>
      <c r="J21" s="70"/>
      <c r="K21" s="70"/>
      <c r="L21" s="70"/>
      <c r="M21" s="76"/>
      <c r="N21" s="51"/>
    </row>
    <row r="22" spans="1:16">
      <c r="F22" s="57" t="s">
        <v>50</v>
      </c>
      <c r="G22" s="58">
        <f>+G19</f>
        <v>0</v>
      </c>
      <c r="H22" s="58" t="s">
        <v>51</v>
      </c>
      <c r="I22" s="58">
        <f>+J19</f>
        <v>0</v>
      </c>
      <c r="J22" s="59" t="s">
        <v>52</v>
      </c>
      <c r="K22" s="84">
        <v>1.1000000000000001</v>
      </c>
      <c r="L22" s="77"/>
      <c r="M22" s="79"/>
      <c r="N22" s="51"/>
    </row>
    <row r="23" spans="1:16" ht="14.25" thickBot="1">
      <c r="F23" s="60" t="s">
        <v>54</v>
      </c>
      <c r="G23" s="61">
        <f>INT((G22-I22)*K22)</f>
        <v>0</v>
      </c>
      <c r="H23" s="61"/>
      <c r="I23" s="61"/>
      <c r="J23" s="61"/>
      <c r="K23" s="61"/>
      <c r="L23" s="64"/>
      <c r="M23" s="73"/>
      <c r="N23" s="51"/>
    </row>
    <row r="24" spans="1:16" ht="14.25" thickBot="1">
      <c r="F24" s="51"/>
      <c r="G24" s="51"/>
      <c r="H24" s="51"/>
      <c r="I24" s="51"/>
      <c r="J24" s="51"/>
      <c r="K24" s="51"/>
      <c r="L24" s="51"/>
      <c r="M24" s="51"/>
      <c r="N24" s="51"/>
    </row>
    <row r="25" spans="1:16">
      <c r="F25" s="75" t="s">
        <v>63</v>
      </c>
      <c r="G25" s="70"/>
      <c r="H25" s="70"/>
      <c r="I25" s="70"/>
      <c r="J25" s="70"/>
      <c r="K25" s="70"/>
      <c r="L25" s="70"/>
      <c r="M25" s="76"/>
      <c r="N25" s="51"/>
    </row>
    <row r="26" spans="1:16">
      <c r="F26" s="87"/>
      <c r="G26" s="58">
        <f>+L19</f>
        <v>0</v>
      </c>
      <c r="H26" s="58" t="s">
        <v>53</v>
      </c>
      <c r="I26" s="84">
        <f>+K22</f>
        <v>1.1000000000000001</v>
      </c>
      <c r="J26" s="77"/>
      <c r="K26" s="78"/>
      <c r="L26" s="77"/>
      <c r="M26" s="80"/>
      <c r="N26" s="51"/>
    </row>
    <row r="27" spans="1:16" ht="14.25" thickBot="1">
      <c r="F27" s="60" t="s">
        <v>54</v>
      </c>
      <c r="G27" s="61">
        <f>INT(G26*I26)</f>
        <v>0</v>
      </c>
      <c r="H27" s="61"/>
      <c r="I27" s="61"/>
      <c r="J27" s="64"/>
      <c r="K27" s="64"/>
      <c r="L27" s="64"/>
      <c r="M27" s="73"/>
      <c r="N27" s="51"/>
    </row>
    <row r="28" spans="1:16" ht="14.25" thickBot="1">
      <c r="F28" s="51"/>
      <c r="G28" s="51"/>
      <c r="H28" s="51"/>
      <c r="I28" s="51"/>
      <c r="J28" s="51"/>
      <c r="K28" s="51"/>
      <c r="L28" s="51"/>
      <c r="M28" s="51"/>
      <c r="N28" s="51"/>
    </row>
    <row r="29" spans="1:16">
      <c r="A29" s="49"/>
      <c r="B29" s="49"/>
      <c r="C29" s="49"/>
      <c r="D29" s="49"/>
      <c r="E29" s="49"/>
      <c r="F29" s="100" t="s">
        <v>80</v>
      </c>
      <c r="G29" s="70"/>
      <c r="H29" s="70"/>
      <c r="I29" s="63"/>
      <c r="J29" s="70"/>
      <c r="K29" s="70"/>
      <c r="L29" s="70"/>
      <c r="M29" s="76"/>
      <c r="N29" s="51"/>
      <c r="O29" s="49"/>
    </row>
    <row r="30" spans="1:16" ht="14.25" thickBot="1">
      <c r="A30" s="49"/>
      <c r="B30" s="49"/>
      <c r="C30" s="49"/>
      <c r="D30" s="49"/>
      <c r="E30" s="49"/>
      <c r="F30" s="98" t="s">
        <v>26</v>
      </c>
      <c r="G30" s="99">
        <f>+J19</f>
        <v>0</v>
      </c>
      <c r="H30" s="99"/>
      <c r="I30" s="99"/>
      <c r="J30" s="82"/>
      <c r="K30" s="82"/>
      <c r="L30" s="82"/>
      <c r="M30" s="83"/>
      <c r="N30" s="51"/>
      <c r="O30" s="49"/>
    </row>
    <row r="31" spans="1:16" ht="14.25" thickBot="1">
      <c r="A31" s="49"/>
      <c r="B31" s="49"/>
      <c r="C31" s="49"/>
      <c r="D31" s="49"/>
      <c r="E31" s="49"/>
      <c r="F31" s="51"/>
      <c r="G31" s="51"/>
      <c r="H31" s="51"/>
      <c r="I31" s="51"/>
      <c r="J31" s="51"/>
      <c r="K31" s="51"/>
      <c r="L31" s="51"/>
      <c r="M31" s="51"/>
      <c r="N31" s="51"/>
      <c r="O31" s="49"/>
    </row>
    <row r="32" spans="1:16">
      <c r="A32" s="49"/>
      <c r="B32" s="49"/>
      <c r="C32" s="49"/>
      <c r="D32" s="49"/>
      <c r="E32" s="49"/>
      <c r="F32" s="75" t="str">
        <f>$A$8&amp;"変動額＝⑩－⑨＝"</f>
        <v>変動額＝⑩－⑨＝</v>
      </c>
      <c r="G32" s="70"/>
      <c r="H32" s="70"/>
      <c r="I32" s="63">
        <f>+G27-G23</f>
        <v>0</v>
      </c>
      <c r="J32" s="63" t="s">
        <v>55</v>
      </c>
      <c r="K32" s="70"/>
      <c r="L32" s="70"/>
      <c r="M32" s="70"/>
      <c r="N32" s="81"/>
      <c r="O32" s="49"/>
    </row>
    <row r="33" spans="1:16" ht="14.25" thickBot="1">
      <c r="A33" s="49"/>
      <c r="B33" s="49"/>
      <c r="C33" s="49"/>
      <c r="D33" s="49"/>
      <c r="E33" s="49"/>
      <c r="F33" s="72" t="s">
        <v>56</v>
      </c>
      <c r="G33" s="64"/>
      <c r="H33" s="113"/>
      <c r="I33" s="113"/>
      <c r="J33" s="61" t="s">
        <v>57</v>
      </c>
      <c r="K33" s="61">
        <f>+G30</f>
        <v>0</v>
      </c>
      <c r="L33" s="85" t="s">
        <v>58</v>
      </c>
      <c r="M33" s="61">
        <f>INT((+H33-K33)*0.01)</f>
        <v>0</v>
      </c>
      <c r="N33" s="65" t="s">
        <v>59</v>
      </c>
      <c r="O33" s="49"/>
    </row>
    <row r="34" spans="1:16" ht="14.25" thickBot="1">
      <c r="A34" s="49"/>
      <c r="B34" s="49"/>
      <c r="C34" s="49"/>
      <c r="D34" s="49"/>
      <c r="E34" s="49"/>
      <c r="F34" s="74" t="str">
        <f>IF((I32-M33)&gt;0,$A8&amp;"に関して、変動額が請負額の１％以上のため協議対象",$A8&amp;"に関して、変動額が請負額の１％未満のため協議対象外")</f>
        <v>に関して、変動額が請負額の１％未満のため協議対象外</v>
      </c>
      <c r="G34" s="82"/>
      <c r="H34" s="82"/>
      <c r="I34" s="82"/>
      <c r="J34" s="82"/>
      <c r="K34" s="82"/>
      <c r="L34" s="82"/>
      <c r="M34" s="82"/>
      <c r="N34" s="83"/>
      <c r="O34" s="49"/>
    </row>
    <row r="35" spans="1:16">
      <c r="A35" s="49"/>
      <c r="B35" s="49"/>
      <c r="C35" s="49"/>
      <c r="D35" s="49"/>
      <c r="E35" s="49"/>
      <c r="F35" s="51"/>
      <c r="G35" s="51"/>
      <c r="H35" s="51"/>
      <c r="I35" s="51"/>
      <c r="J35" s="51"/>
      <c r="K35" s="51"/>
      <c r="L35" s="51"/>
      <c r="M35" s="51"/>
      <c r="N35" s="51"/>
      <c r="O35" s="49"/>
    </row>
    <row r="36" spans="1:16">
      <c r="A36" s="49"/>
      <c r="B36" s="49"/>
      <c r="C36" s="49"/>
      <c r="D36" s="49"/>
      <c r="E36" s="49"/>
      <c r="F36" s="51" t="s">
        <v>60</v>
      </c>
      <c r="G36" s="51"/>
      <c r="H36" s="51"/>
      <c r="I36" s="86">
        <f>+I32-M33</f>
        <v>0</v>
      </c>
      <c r="J36" s="51" t="s">
        <v>3</v>
      </c>
      <c r="K36" s="51"/>
      <c r="L36" s="51"/>
      <c r="M36" s="51"/>
      <c r="N36" s="51"/>
      <c r="O36" s="49"/>
    </row>
    <row r="37" spans="1:16">
      <c r="A37" s="49"/>
      <c r="B37" s="49"/>
      <c r="C37" s="49"/>
      <c r="D37" s="49"/>
      <c r="E37" s="49"/>
      <c r="F37" s="62"/>
      <c r="G37" s="50"/>
      <c r="H37" s="50"/>
      <c r="I37" s="66"/>
      <c r="J37" s="62"/>
      <c r="K37" s="50"/>
      <c r="L37" s="50"/>
      <c r="M37" s="50"/>
      <c r="N37" s="50"/>
      <c r="O37" s="49"/>
    </row>
    <row r="38" spans="1:16" customFormat="1">
      <c r="P38" t="s">
        <v>90</v>
      </c>
    </row>
    <row r="39" spans="1:16" customFormat="1"/>
    <row r="40" spans="1:16" customFormat="1"/>
    <row r="41" spans="1:16" customFormat="1"/>
    <row r="42" spans="1:16" customFormat="1"/>
    <row r="43" spans="1:16" customFormat="1"/>
    <row r="44" spans="1:16" customFormat="1"/>
    <row r="45" spans="1:16" customFormat="1"/>
    <row r="46" spans="1:16" customFormat="1"/>
    <row r="47" spans="1:16" customFormat="1"/>
    <row r="48" spans="1:16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</sheetData>
  <mergeCells count="16">
    <mergeCell ref="H33:I33"/>
    <mergeCell ref="J6:K6"/>
    <mergeCell ref="D6:D7"/>
    <mergeCell ref="G6:I6"/>
    <mergeCell ref="A3:O3"/>
    <mergeCell ref="O6:O7"/>
    <mergeCell ref="A19:F19"/>
    <mergeCell ref="F6:F7"/>
    <mergeCell ref="G19:I19"/>
    <mergeCell ref="L19:N19"/>
    <mergeCell ref="A6:A7"/>
    <mergeCell ref="B6:B7"/>
    <mergeCell ref="C6:C7"/>
    <mergeCell ref="L6:N6"/>
    <mergeCell ref="E6:E7"/>
    <mergeCell ref="J19:K19"/>
  </mergeCells>
  <phoneticPr fontId="2"/>
  <dataValidations count="2">
    <dataValidation type="list" allowBlank="1" showInputMessage="1" showErrorMessage="1" sqref="A8" xr:uid="{00000000-0002-0000-0000-000000000000}">
      <formula1>品目</formula1>
    </dataValidation>
    <dataValidation allowBlank="1" showInputMessage="1" showErrorMessage="1" prompt="請求時点の請負金額を入力" sqref="H33:I33" xr:uid="{3AE423D0-E105-4409-B1A4-89B614A8F007}"/>
  </dataValidations>
  <printOptions horizontalCentered="1"/>
  <pageMargins left="0.59055118110236227" right="0.43307086614173229" top="0.74803149606299213" bottom="0.62992125984251968" header="0.51181102362204722" footer="0.27559055118110237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8"/>
  <sheetViews>
    <sheetView view="pageBreakPreview" zoomScale="60" zoomScaleNormal="100" workbookViewId="0">
      <pane xSplit="2" ySplit="3" topLeftCell="C4" activePane="bottomRight" state="frozen"/>
      <selection activeCell="C56" sqref="C56"/>
      <selection pane="topRight" activeCell="C56" sqref="C56"/>
      <selection pane="bottomLeft" activeCell="C56" sqref="C56"/>
      <selection pane="bottomRight" activeCell="AF1" sqref="AF1:AG1"/>
    </sheetView>
  </sheetViews>
  <sheetFormatPr defaultRowHeight="13.5"/>
  <cols>
    <col min="1" max="1" width="16.375" style="9" customWidth="1"/>
    <col min="2" max="2" width="12" customWidth="1"/>
    <col min="3" max="3" width="29.75" customWidth="1"/>
    <col min="5" max="7" width="9" customWidth="1"/>
    <col min="8" max="8" width="9.5" bestFit="1" customWidth="1"/>
    <col min="19" max="22" width="9" customWidth="1"/>
    <col min="23" max="23" width="11.625" customWidth="1"/>
    <col min="24" max="25" width="4" customWidth="1"/>
    <col min="27" max="27" width="4.5" customWidth="1"/>
    <col min="28" max="28" width="8" style="92" customWidth="1"/>
    <col min="29" max="29" width="12.625" customWidth="1"/>
    <col min="30" max="30" width="17.375" style="30" customWidth="1"/>
    <col min="31" max="31" width="6.5" customWidth="1"/>
  </cols>
  <sheetData>
    <row r="1" spans="1:33" ht="27.75" customHeight="1">
      <c r="A1" s="107" t="s">
        <v>82</v>
      </c>
      <c r="B1" s="107"/>
      <c r="J1" s="7" t="s">
        <v>4</v>
      </c>
      <c r="AF1" s="6"/>
      <c r="AG1" s="6" t="s">
        <v>93</v>
      </c>
    </row>
    <row r="2" spans="1:33" ht="14.25" thickBot="1">
      <c r="J2" s="89"/>
      <c r="W2" s="10"/>
      <c r="Z2" s="108" t="s">
        <v>5</v>
      </c>
      <c r="AA2" s="108"/>
      <c r="AB2" s="108"/>
      <c r="AC2" s="109" t="s">
        <v>66</v>
      </c>
      <c r="AD2" s="110"/>
    </row>
    <row r="3" spans="1:33" s="5" customFormat="1" ht="35.25" customHeight="1">
      <c r="A3" s="11" t="s">
        <v>81</v>
      </c>
      <c r="B3" s="12" t="s">
        <v>36</v>
      </c>
      <c r="C3" s="4"/>
      <c r="D3" s="46" t="s">
        <v>69</v>
      </c>
      <c r="E3" s="4" t="s">
        <v>6</v>
      </c>
      <c r="F3" s="4" t="s">
        <v>7</v>
      </c>
      <c r="G3" s="4" t="s">
        <v>8</v>
      </c>
      <c r="H3" s="46" t="s">
        <v>70</v>
      </c>
      <c r="I3" s="46" t="s">
        <v>72</v>
      </c>
      <c r="J3" s="13" t="s">
        <v>9</v>
      </c>
      <c r="K3" s="14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88" t="s">
        <v>17</v>
      </c>
      <c r="S3" s="88" t="s">
        <v>18</v>
      </c>
      <c r="T3" s="47" t="s">
        <v>71</v>
      </c>
      <c r="U3" s="15" t="s">
        <v>19</v>
      </c>
      <c r="V3" s="16" t="s">
        <v>20</v>
      </c>
      <c r="W3" s="111" t="s">
        <v>65</v>
      </c>
      <c r="X3" s="112"/>
      <c r="Y3" s="4"/>
      <c r="Z3" s="17" t="s">
        <v>84</v>
      </c>
      <c r="AA3" s="4" t="s">
        <v>22</v>
      </c>
      <c r="AB3" s="93" t="s">
        <v>23</v>
      </c>
      <c r="AC3" s="18" t="s">
        <v>24</v>
      </c>
      <c r="AD3" s="31" t="s">
        <v>77</v>
      </c>
    </row>
    <row r="4" spans="1:33" s="5" customFormat="1" ht="13.5" customHeight="1">
      <c r="A4" s="120"/>
      <c r="B4" s="121"/>
      <c r="C4" s="34" t="s">
        <v>85</v>
      </c>
      <c r="D4" s="126"/>
      <c r="E4" s="126"/>
      <c r="F4" s="126"/>
      <c r="G4" s="126"/>
      <c r="H4" s="126"/>
      <c r="I4" s="126"/>
      <c r="J4" s="127"/>
      <c r="K4" s="128"/>
      <c r="L4" s="126"/>
      <c r="M4" s="126"/>
      <c r="N4" s="126"/>
      <c r="O4" s="126"/>
      <c r="P4" s="126"/>
      <c r="Q4" s="126"/>
      <c r="R4" s="127"/>
      <c r="S4" s="127"/>
      <c r="T4" s="126"/>
      <c r="U4" s="126"/>
      <c r="V4" s="129"/>
      <c r="W4" s="35">
        <f>SUM(K4:V4)</f>
        <v>0</v>
      </c>
      <c r="X4" s="141"/>
      <c r="Y4" s="19" t="s">
        <v>25</v>
      </c>
      <c r="Z4" s="90">
        <f>+W4</f>
        <v>0</v>
      </c>
      <c r="AA4" s="20" t="str">
        <f>IF(Z4&gt;AB4,"&gt;",IF(Z4&lt;AB4,"&lt;","="))</f>
        <v>=</v>
      </c>
      <c r="AB4" s="140"/>
      <c r="AC4" s="21"/>
      <c r="AD4" s="22" t="s">
        <v>86</v>
      </c>
    </row>
    <row r="5" spans="1:33" s="5" customFormat="1">
      <c r="A5" s="122"/>
      <c r="B5" s="123"/>
      <c r="C5" s="36" t="s">
        <v>87</v>
      </c>
      <c r="D5" s="126"/>
      <c r="E5" s="126"/>
      <c r="F5" s="126"/>
      <c r="G5" s="126"/>
      <c r="H5" s="126"/>
      <c r="I5" s="126"/>
      <c r="J5" s="127"/>
      <c r="K5" s="128"/>
      <c r="L5" s="130"/>
      <c r="M5" s="130"/>
      <c r="N5" s="126"/>
      <c r="O5" s="126"/>
      <c r="P5" s="126"/>
      <c r="Q5" s="126"/>
      <c r="R5" s="127"/>
      <c r="S5" s="127"/>
      <c r="T5" s="126"/>
      <c r="U5" s="126"/>
      <c r="V5" s="129"/>
      <c r="W5" s="37"/>
      <c r="X5" s="12"/>
      <c r="Y5" s="23"/>
      <c r="AA5" s="7" t="s">
        <v>27</v>
      </c>
      <c r="AB5" s="95">
        <f>IF(AA4="&lt;",Z4,AB4)</f>
        <v>0</v>
      </c>
      <c r="AC5" s="24"/>
      <c r="AD5" s="25" t="s">
        <v>28</v>
      </c>
    </row>
    <row r="6" spans="1:33" s="5" customFormat="1">
      <c r="A6" s="122"/>
      <c r="B6" s="123"/>
      <c r="C6" s="38" t="s">
        <v>88</v>
      </c>
      <c r="D6" s="32">
        <f t="shared" ref="D6:U6" si="0">+D4*D5</f>
        <v>0</v>
      </c>
      <c r="E6" s="32">
        <f t="shared" si="0"/>
        <v>0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3">
        <f t="shared" si="0"/>
        <v>0</v>
      </c>
      <c r="K6" s="39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2">
        <f t="shared" si="0"/>
        <v>0</v>
      </c>
      <c r="Q6" s="32">
        <f t="shared" si="0"/>
        <v>0</v>
      </c>
      <c r="R6" s="33">
        <f t="shared" si="0"/>
        <v>0</v>
      </c>
      <c r="S6" s="33">
        <f t="shared" si="0"/>
        <v>0</v>
      </c>
      <c r="T6" s="33">
        <f t="shared" si="0"/>
        <v>0</v>
      </c>
      <c r="U6" s="33">
        <f t="shared" si="0"/>
        <v>0</v>
      </c>
      <c r="V6" s="40">
        <f>+V4*V5</f>
        <v>0</v>
      </c>
      <c r="W6" s="35">
        <f>SUM(K6:V6)</f>
        <v>0</v>
      </c>
      <c r="X6" s="12" t="s">
        <v>3</v>
      </c>
      <c r="Y6" s="4" t="s">
        <v>29</v>
      </c>
      <c r="Z6" s="4"/>
      <c r="AA6" s="4" t="s">
        <v>30</v>
      </c>
      <c r="AB6" s="93"/>
      <c r="AC6" s="32">
        <f>IF(A4=0,0,INT(W6/W4))</f>
        <v>0</v>
      </c>
      <c r="AD6" s="32">
        <f>INT(+AB5*AC6)</f>
        <v>0</v>
      </c>
      <c r="AE6" s="5" t="s">
        <v>31</v>
      </c>
    </row>
    <row r="7" spans="1:33" s="5" customFormat="1">
      <c r="A7" s="124"/>
      <c r="B7" s="125"/>
      <c r="C7" s="36" t="s">
        <v>2</v>
      </c>
      <c r="D7" s="130"/>
      <c r="E7" s="130"/>
      <c r="F7" s="130"/>
      <c r="G7" s="130"/>
      <c r="H7" s="130"/>
      <c r="I7" s="130"/>
      <c r="J7" s="131"/>
      <c r="K7" s="132"/>
      <c r="L7" s="133"/>
      <c r="M7" s="133"/>
      <c r="N7" s="133"/>
      <c r="O7" s="130"/>
      <c r="P7" s="130"/>
      <c r="Q7" s="130"/>
      <c r="R7" s="131"/>
      <c r="S7" s="131"/>
      <c r="T7" s="130"/>
      <c r="U7" s="130"/>
      <c r="V7" s="134"/>
      <c r="W7" s="35"/>
      <c r="X7" s="12"/>
      <c r="Y7" s="19"/>
      <c r="Z7" s="20"/>
      <c r="AA7" s="20"/>
      <c r="AB7" s="94"/>
      <c r="AC7" s="41"/>
      <c r="AD7" s="42"/>
    </row>
    <row r="8" spans="1:33" s="5" customFormat="1" ht="13.5" customHeight="1">
      <c r="A8" s="120"/>
      <c r="B8" s="121"/>
      <c r="C8" s="34" t="s">
        <v>85</v>
      </c>
      <c r="D8" s="126"/>
      <c r="E8" s="126"/>
      <c r="F8" s="126"/>
      <c r="G8" s="126"/>
      <c r="H8" s="126"/>
      <c r="I8" s="126"/>
      <c r="J8" s="127"/>
      <c r="K8" s="128"/>
      <c r="L8" s="126"/>
      <c r="M8" s="126"/>
      <c r="N8" s="126"/>
      <c r="O8" s="126"/>
      <c r="P8" s="126"/>
      <c r="Q8" s="126"/>
      <c r="R8" s="127"/>
      <c r="S8" s="127"/>
      <c r="T8" s="126"/>
      <c r="U8" s="126"/>
      <c r="V8" s="129"/>
      <c r="W8" s="35">
        <f>SUM(K8:V8)</f>
        <v>0</v>
      </c>
      <c r="X8" s="141"/>
      <c r="Y8" s="19" t="s">
        <v>25</v>
      </c>
      <c r="Z8" s="90">
        <f>+W8</f>
        <v>0</v>
      </c>
      <c r="AA8" s="20" t="str">
        <f>IF(Z8&gt;AB8,"&gt;",IF(Z8&lt;AB8,"&lt;","="))</f>
        <v>=</v>
      </c>
      <c r="AB8" s="140"/>
      <c r="AC8" s="21"/>
      <c r="AD8" s="22" t="s">
        <v>86</v>
      </c>
    </row>
    <row r="9" spans="1:33" s="5" customFormat="1" ht="16.5" customHeight="1">
      <c r="A9" s="122"/>
      <c r="B9" s="123"/>
      <c r="C9" s="36" t="s">
        <v>87</v>
      </c>
      <c r="D9" s="126"/>
      <c r="E9" s="126"/>
      <c r="F9" s="126"/>
      <c r="G9" s="126"/>
      <c r="H9" s="126"/>
      <c r="I9" s="126"/>
      <c r="J9" s="131"/>
      <c r="K9" s="132"/>
      <c r="L9" s="130"/>
      <c r="M9" s="130"/>
      <c r="N9" s="126"/>
      <c r="O9" s="126"/>
      <c r="P9" s="126"/>
      <c r="Q9" s="126"/>
      <c r="R9" s="127"/>
      <c r="S9" s="127"/>
      <c r="T9" s="126"/>
      <c r="U9" s="126"/>
      <c r="V9" s="129"/>
      <c r="W9" s="37"/>
      <c r="X9" s="12"/>
      <c r="Y9" s="23"/>
      <c r="AA9" s="7" t="s">
        <v>27</v>
      </c>
      <c r="AB9" s="95">
        <f>IF(AA8="&lt;",Z8,AB8)</f>
        <v>0</v>
      </c>
      <c r="AC9" s="24"/>
      <c r="AD9" s="25" t="s">
        <v>28</v>
      </c>
    </row>
    <row r="10" spans="1:33" s="5" customFormat="1" ht="12.75" customHeight="1">
      <c r="A10" s="122"/>
      <c r="B10" s="123"/>
      <c r="C10" s="38" t="s">
        <v>88</v>
      </c>
      <c r="D10" s="32">
        <f t="shared" ref="D10:U10" si="1">+D8*D9</f>
        <v>0</v>
      </c>
      <c r="E10" s="32">
        <f t="shared" si="1"/>
        <v>0</v>
      </c>
      <c r="F10" s="32">
        <f t="shared" si="1"/>
        <v>0</v>
      </c>
      <c r="G10" s="32">
        <f t="shared" si="1"/>
        <v>0</v>
      </c>
      <c r="H10" s="32">
        <f t="shared" si="1"/>
        <v>0</v>
      </c>
      <c r="I10" s="32">
        <f t="shared" si="1"/>
        <v>0</v>
      </c>
      <c r="J10" s="33">
        <f t="shared" si="1"/>
        <v>0</v>
      </c>
      <c r="K10" s="39">
        <f t="shared" si="1"/>
        <v>0</v>
      </c>
      <c r="L10" s="32">
        <f t="shared" si="1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  <c r="P10" s="32">
        <f t="shared" si="1"/>
        <v>0</v>
      </c>
      <c r="Q10" s="32">
        <f t="shared" si="1"/>
        <v>0</v>
      </c>
      <c r="R10" s="33">
        <f t="shared" si="1"/>
        <v>0</v>
      </c>
      <c r="S10" s="33">
        <f t="shared" si="1"/>
        <v>0</v>
      </c>
      <c r="T10" s="33">
        <f t="shared" si="1"/>
        <v>0</v>
      </c>
      <c r="U10" s="33">
        <f t="shared" si="1"/>
        <v>0</v>
      </c>
      <c r="V10" s="40">
        <f>+V8*V9</f>
        <v>0</v>
      </c>
      <c r="W10" s="35">
        <f>SUM(K10:V10)</f>
        <v>0</v>
      </c>
      <c r="X10" s="12" t="s">
        <v>3</v>
      </c>
      <c r="Y10" s="4" t="s">
        <v>29</v>
      </c>
      <c r="Z10" s="4"/>
      <c r="AA10" s="4" t="s">
        <v>30</v>
      </c>
      <c r="AB10" s="93"/>
      <c r="AC10" s="32">
        <f>IF(A8=0,0,INT(W10/W8))</f>
        <v>0</v>
      </c>
      <c r="AD10" s="32">
        <f>INT(+AB9*AC10)</f>
        <v>0</v>
      </c>
      <c r="AE10" s="5" t="s">
        <v>31</v>
      </c>
    </row>
    <row r="11" spans="1:33" s="5" customFormat="1">
      <c r="A11" s="124"/>
      <c r="B11" s="125"/>
      <c r="C11" s="36" t="s">
        <v>2</v>
      </c>
      <c r="D11" s="130"/>
      <c r="E11" s="130"/>
      <c r="F11" s="130"/>
      <c r="G11" s="130"/>
      <c r="H11" s="130"/>
      <c r="I11" s="130"/>
      <c r="J11" s="131"/>
      <c r="K11" s="132"/>
      <c r="L11" s="133"/>
      <c r="M11" s="133"/>
      <c r="N11" s="133"/>
      <c r="O11" s="130"/>
      <c r="P11" s="130"/>
      <c r="Q11" s="130"/>
      <c r="R11" s="131"/>
      <c r="S11" s="131"/>
      <c r="T11" s="130"/>
      <c r="U11" s="130"/>
      <c r="V11" s="134"/>
      <c r="W11" s="35"/>
      <c r="X11" s="12"/>
      <c r="Y11" s="19"/>
      <c r="Z11" s="20"/>
      <c r="AA11" s="20"/>
      <c r="AB11" s="94"/>
      <c r="AC11" s="41"/>
      <c r="AD11" s="42"/>
    </row>
    <row r="12" spans="1:33" s="5" customFormat="1" ht="13.5" customHeight="1">
      <c r="A12" s="120"/>
      <c r="B12" s="121"/>
      <c r="C12" s="34" t="s">
        <v>85</v>
      </c>
      <c r="D12" s="126"/>
      <c r="E12" s="126"/>
      <c r="F12" s="126"/>
      <c r="G12" s="126"/>
      <c r="H12" s="126"/>
      <c r="I12" s="126"/>
      <c r="J12" s="127"/>
      <c r="K12" s="128"/>
      <c r="L12" s="126"/>
      <c r="M12" s="126"/>
      <c r="N12" s="126"/>
      <c r="O12" s="126"/>
      <c r="P12" s="126"/>
      <c r="Q12" s="126"/>
      <c r="R12" s="127"/>
      <c r="S12" s="127"/>
      <c r="T12" s="126"/>
      <c r="U12" s="126"/>
      <c r="V12" s="129"/>
      <c r="W12" s="35">
        <f>SUM(K12:V12)</f>
        <v>0</v>
      </c>
      <c r="X12" s="141"/>
      <c r="Y12" s="19" t="s">
        <v>25</v>
      </c>
      <c r="Z12" s="90">
        <f>+W12</f>
        <v>0</v>
      </c>
      <c r="AA12" s="20" t="str">
        <f>IF(Z12&gt;AB12,"&gt;",IF(Z12&lt;AB12,"&lt;","="))</f>
        <v>=</v>
      </c>
      <c r="AB12" s="140"/>
      <c r="AC12" s="21"/>
      <c r="AD12" s="22" t="s">
        <v>86</v>
      </c>
    </row>
    <row r="13" spans="1:33" s="5" customFormat="1">
      <c r="A13" s="122"/>
      <c r="B13" s="123"/>
      <c r="C13" s="36" t="s">
        <v>87</v>
      </c>
      <c r="D13" s="126"/>
      <c r="E13" s="126"/>
      <c r="F13" s="126"/>
      <c r="G13" s="126"/>
      <c r="H13" s="126"/>
      <c r="I13" s="126"/>
      <c r="J13" s="131"/>
      <c r="K13" s="132"/>
      <c r="L13" s="130"/>
      <c r="M13" s="130"/>
      <c r="N13" s="126"/>
      <c r="O13" s="126"/>
      <c r="P13" s="126"/>
      <c r="Q13" s="126"/>
      <c r="R13" s="127"/>
      <c r="S13" s="127"/>
      <c r="T13" s="126"/>
      <c r="U13" s="126"/>
      <c r="V13" s="129"/>
      <c r="W13" s="37"/>
      <c r="X13" s="12"/>
      <c r="Y13" s="23"/>
      <c r="AA13" s="7" t="s">
        <v>27</v>
      </c>
      <c r="AB13" s="95">
        <f>IF(AA12="&lt;",Z12,AB12)</f>
        <v>0</v>
      </c>
      <c r="AC13" s="24"/>
      <c r="AD13" s="25" t="s">
        <v>28</v>
      </c>
    </row>
    <row r="14" spans="1:33" s="5" customFormat="1">
      <c r="A14" s="122"/>
      <c r="B14" s="123"/>
      <c r="C14" s="38" t="s">
        <v>88</v>
      </c>
      <c r="D14" s="32">
        <f t="shared" ref="D14:U14" si="2">+D12*D13</f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3">
        <f t="shared" si="2"/>
        <v>0</v>
      </c>
      <c r="K14" s="39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  <c r="O14" s="32">
        <f t="shared" si="2"/>
        <v>0</v>
      </c>
      <c r="P14" s="32">
        <f t="shared" si="2"/>
        <v>0</v>
      </c>
      <c r="Q14" s="32">
        <f t="shared" si="2"/>
        <v>0</v>
      </c>
      <c r="R14" s="33">
        <f t="shared" si="2"/>
        <v>0</v>
      </c>
      <c r="S14" s="33">
        <f t="shared" si="2"/>
        <v>0</v>
      </c>
      <c r="T14" s="33">
        <f t="shared" si="2"/>
        <v>0</v>
      </c>
      <c r="U14" s="33">
        <f t="shared" si="2"/>
        <v>0</v>
      </c>
      <c r="V14" s="40">
        <f>+V12*V13</f>
        <v>0</v>
      </c>
      <c r="W14" s="35">
        <f>SUM(K14:V14)</f>
        <v>0</v>
      </c>
      <c r="X14" s="12" t="s">
        <v>3</v>
      </c>
      <c r="Y14" s="4" t="s">
        <v>29</v>
      </c>
      <c r="Z14" s="4"/>
      <c r="AA14" s="4" t="s">
        <v>30</v>
      </c>
      <c r="AB14" s="93"/>
      <c r="AC14" s="32">
        <f>IF(A12=0,0,INT(W14/W12))</f>
        <v>0</v>
      </c>
      <c r="AD14" s="32">
        <f>INT(+AB13*AC14)</f>
        <v>0</v>
      </c>
      <c r="AE14" s="5" t="s">
        <v>31</v>
      </c>
    </row>
    <row r="15" spans="1:33" s="5" customFormat="1">
      <c r="A15" s="124"/>
      <c r="B15" s="125"/>
      <c r="C15" s="36" t="s">
        <v>2</v>
      </c>
      <c r="D15" s="130"/>
      <c r="E15" s="130"/>
      <c r="F15" s="130"/>
      <c r="G15" s="130"/>
      <c r="H15" s="130"/>
      <c r="I15" s="130"/>
      <c r="J15" s="131"/>
      <c r="K15" s="132"/>
      <c r="L15" s="133"/>
      <c r="M15" s="133"/>
      <c r="N15" s="133"/>
      <c r="O15" s="130"/>
      <c r="P15" s="130"/>
      <c r="Q15" s="130"/>
      <c r="R15" s="131"/>
      <c r="S15" s="131"/>
      <c r="T15" s="130"/>
      <c r="U15" s="130"/>
      <c r="V15" s="134"/>
      <c r="W15" s="35"/>
      <c r="X15" s="12"/>
      <c r="Y15" s="19"/>
      <c r="Z15" s="20"/>
      <c r="AA15" s="20"/>
      <c r="AB15" s="94"/>
      <c r="AC15" s="41"/>
      <c r="AD15" s="42"/>
    </row>
    <row r="16" spans="1:33" s="5" customFormat="1" ht="13.5" customHeight="1">
      <c r="A16" s="120"/>
      <c r="B16" s="121"/>
      <c r="C16" s="34" t="s">
        <v>85</v>
      </c>
      <c r="D16" s="126"/>
      <c r="E16" s="126"/>
      <c r="F16" s="126"/>
      <c r="G16" s="126"/>
      <c r="H16" s="126"/>
      <c r="I16" s="126"/>
      <c r="J16" s="127"/>
      <c r="K16" s="128"/>
      <c r="L16" s="126"/>
      <c r="M16" s="126"/>
      <c r="N16" s="126"/>
      <c r="O16" s="126"/>
      <c r="P16" s="126"/>
      <c r="Q16" s="126"/>
      <c r="R16" s="127"/>
      <c r="S16" s="127"/>
      <c r="T16" s="126"/>
      <c r="U16" s="126"/>
      <c r="V16" s="129"/>
      <c r="W16" s="35">
        <f>SUM(K16:V16)</f>
        <v>0</v>
      </c>
      <c r="X16" s="141"/>
      <c r="Y16" s="19" t="s">
        <v>25</v>
      </c>
      <c r="Z16" s="90">
        <f>+W16</f>
        <v>0</v>
      </c>
      <c r="AA16" s="20" t="str">
        <f>IF(Z16&gt;AB16,"&gt;",IF(Z16&lt;AB16,"&lt;","="))</f>
        <v>=</v>
      </c>
      <c r="AB16" s="140"/>
      <c r="AC16" s="21"/>
      <c r="AD16" s="22" t="s">
        <v>86</v>
      </c>
    </row>
    <row r="17" spans="1:32" s="5" customFormat="1">
      <c r="A17" s="122"/>
      <c r="B17" s="123"/>
      <c r="C17" s="36" t="s">
        <v>87</v>
      </c>
      <c r="D17" s="126"/>
      <c r="E17" s="126"/>
      <c r="F17" s="126"/>
      <c r="G17" s="126"/>
      <c r="H17" s="126"/>
      <c r="I17" s="126"/>
      <c r="J17" s="131"/>
      <c r="K17" s="132"/>
      <c r="L17" s="130"/>
      <c r="M17" s="130"/>
      <c r="N17" s="126"/>
      <c r="O17" s="126"/>
      <c r="P17" s="126"/>
      <c r="Q17" s="126"/>
      <c r="R17" s="127"/>
      <c r="S17" s="127"/>
      <c r="T17" s="126"/>
      <c r="U17" s="126"/>
      <c r="V17" s="129"/>
      <c r="W17" s="37"/>
      <c r="X17" s="12"/>
      <c r="Y17" s="23"/>
      <c r="AA17" s="7" t="s">
        <v>27</v>
      </c>
      <c r="AB17" s="95">
        <f>IF(AA16="&lt;",Z16,AB16)</f>
        <v>0</v>
      </c>
      <c r="AC17" s="24"/>
      <c r="AD17" s="25" t="s">
        <v>28</v>
      </c>
    </row>
    <row r="18" spans="1:32" s="5" customFormat="1">
      <c r="A18" s="122"/>
      <c r="B18" s="123"/>
      <c r="C18" s="38" t="s">
        <v>88</v>
      </c>
      <c r="D18" s="32">
        <f t="shared" ref="D18:U18" si="3">+D16*D17</f>
        <v>0</v>
      </c>
      <c r="E18" s="32">
        <f t="shared" si="3"/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3">
        <f t="shared" si="3"/>
        <v>0</v>
      </c>
      <c r="K18" s="39">
        <f t="shared" si="3"/>
        <v>0</v>
      </c>
      <c r="L18" s="32">
        <f t="shared" si="3"/>
        <v>0</v>
      </c>
      <c r="M18" s="32">
        <f t="shared" si="3"/>
        <v>0</v>
      </c>
      <c r="N18" s="32">
        <f t="shared" si="3"/>
        <v>0</v>
      </c>
      <c r="O18" s="32">
        <f t="shared" si="3"/>
        <v>0</v>
      </c>
      <c r="P18" s="32">
        <f t="shared" si="3"/>
        <v>0</v>
      </c>
      <c r="Q18" s="32">
        <f t="shared" si="3"/>
        <v>0</v>
      </c>
      <c r="R18" s="33">
        <f t="shared" si="3"/>
        <v>0</v>
      </c>
      <c r="S18" s="33">
        <f t="shared" si="3"/>
        <v>0</v>
      </c>
      <c r="T18" s="33">
        <f t="shared" si="3"/>
        <v>0</v>
      </c>
      <c r="U18" s="33">
        <f t="shared" si="3"/>
        <v>0</v>
      </c>
      <c r="V18" s="40">
        <f>+V16*V17</f>
        <v>0</v>
      </c>
      <c r="W18" s="35">
        <f>SUM(K18:V18)</f>
        <v>0</v>
      </c>
      <c r="X18" s="12" t="s">
        <v>3</v>
      </c>
      <c r="Y18" s="4" t="s">
        <v>29</v>
      </c>
      <c r="Z18" s="4"/>
      <c r="AA18" s="4" t="s">
        <v>30</v>
      </c>
      <c r="AB18" s="93"/>
      <c r="AC18" s="32">
        <f>IF(A16=0,0,INT(W18/W16))</f>
        <v>0</v>
      </c>
      <c r="AD18" s="32">
        <f>INT(+AB17*AC18)</f>
        <v>0</v>
      </c>
      <c r="AE18" s="5" t="s">
        <v>31</v>
      </c>
    </row>
    <row r="19" spans="1:32" s="5" customFormat="1">
      <c r="A19" s="124"/>
      <c r="B19" s="125"/>
      <c r="C19" s="36" t="s">
        <v>2</v>
      </c>
      <c r="D19" s="130"/>
      <c r="E19" s="130"/>
      <c r="F19" s="130"/>
      <c r="G19" s="130"/>
      <c r="H19" s="130"/>
      <c r="I19" s="130"/>
      <c r="J19" s="131"/>
      <c r="K19" s="132"/>
      <c r="L19" s="133"/>
      <c r="M19" s="133"/>
      <c r="N19" s="133"/>
      <c r="O19" s="130"/>
      <c r="P19" s="130"/>
      <c r="Q19" s="130"/>
      <c r="R19" s="131"/>
      <c r="S19" s="131"/>
      <c r="T19" s="130"/>
      <c r="U19" s="130"/>
      <c r="V19" s="134"/>
      <c r="W19" s="35"/>
      <c r="X19" s="12"/>
      <c r="Y19" s="19"/>
      <c r="Z19" s="20"/>
      <c r="AA19" s="20"/>
      <c r="AB19" s="94"/>
      <c r="AC19" s="41"/>
      <c r="AD19" s="42"/>
    </row>
    <row r="20" spans="1:32" s="5" customFormat="1" ht="13.5" customHeight="1">
      <c r="A20" s="120"/>
      <c r="B20" s="120"/>
      <c r="C20" s="34" t="s">
        <v>85</v>
      </c>
      <c r="D20" s="126"/>
      <c r="E20" s="126"/>
      <c r="F20" s="126"/>
      <c r="G20" s="126"/>
      <c r="H20" s="126"/>
      <c r="I20" s="126"/>
      <c r="J20" s="127"/>
      <c r="K20" s="128"/>
      <c r="L20" s="126"/>
      <c r="M20" s="126"/>
      <c r="N20" s="126"/>
      <c r="O20" s="126"/>
      <c r="P20" s="126"/>
      <c r="Q20" s="126"/>
      <c r="R20" s="127"/>
      <c r="S20" s="127"/>
      <c r="T20" s="126"/>
      <c r="U20" s="126"/>
      <c r="V20" s="129"/>
      <c r="W20" s="35">
        <f>SUM(K20:V20)</f>
        <v>0</v>
      </c>
      <c r="X20" s="141"/>
      <c r="Y20" s="19" t="s">
        <v>25</v>
      </c>
      <c r="Z20" s="90">
        <f>+W20</f>
        <v>0</v>
      </c>
      <c r="AA20" s="20" t="str">
        <f>IF(Z20&gt;AB20,"&gt;",IF(Z20&lt;AB20,"&lt;","="))</f>
        <v>=</v>
      </c>
      <c r="AB20" s="140"/>
      <c r="AC20" s="21"/>
      <c r="AD20" s="22" t="s">
        <v>86</v>
      </c>
    </row>
    <row r="21" spans="1:32" s="5" customFormat="1" ht="18" customHeight="1">
      <c r="A21" s="122"/>
      <c r="B21" s="122"/>
      <c r="C21" s="36" t="s">
        <v>87</v>
      </c>
      <c r="D21" s="126"/>
      <c r="E21" s="126"/>
      <c r="F21" s="126"/>
      <c r="G21" s="126"/>
      <c r="H21" s="126"/>
      <c r="I21" s="126"/>
      <c r="J21" s="131"/>
      <c r="K21" s="132"/>
      <c r="L21" s="130"/>
      <c r="M21" s="130"/>
      <c r="N21" s="126"/>
      <c r="O21" s="126"/>
      <c r="P21" s="126"/>
      <c r="Q21" s="126"/>
      <c r="R21" s="127"/>
      <c r="S21" s="127"/>
      <c r="T21" s="126"/>
      <c r="U21" s="126"/>
      <c r="V21" s="129"/>
      <c r="W21" s="37"/>
      <c r="X21" s="12"/>
      <c r="Y21" s="23"/>
      <c r="AA21" s="7" t="s">
        <v>27</v>
      </c>
      <c r="AB21" s="95">
        <f>IF(AA20="&lt;",Z20,AB20)</f>
        <v>0</v>
      </c>
      <c r="AC21" s="24"/>
      <c r="AD21" s="25" t="s">
        <v>28</v>
      </c>
    </row>
    <row r="22" spans="1:32" s="5" customFormat="1">
      <c r="A22" s="122"/>
      <c r="B22" s="122"/>
      <c r="C22" s="38" t="s">
        <v>88</v>
      </c>
      <c r="D22" s="32">
        <f t="shared" ref="D22:U22" si="4">+D20*D21</f>
        <v>0</v>
      </c>
      <c r="E22" s="32">
        <f t="shared" si="4"/>
        <v>0</v>
      </c>
      <c r="F22" s="32">
        <f t="shared" si="4"/>
        <v>0</v>
      </c>
      <c r="G22" s="32">
        <f t="shared" si="4"/>
        <v>0</v>
      </c>
      <c r="H22" s="32">
        <f t="shared" si="4"/>
        <v>0</v>
      </c>
      <c r="I22" s="32">
        <f t="shared" si="4"/>
        <v>0</v>
      </c>
      <c r="J22" s="33">
        <f t="shared" si="4"/>
        <v>0</v>
      </c>
      <c r="K22" s="39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 t="shared" si="4"/>
        <v>0</v>
      </c>
      <c r="P22" s="32">
        <f t="shared" si="4"/>
        <v>0</v>
      </c>
      <c r="Q22" s="32">
        <f t="shared" si="4"/>
        <v>0</v>
      </c>
      <c r="R22" s="33">
        <f t="shared" si="4"/>
        <v>0</v>
      </c>
      <c r="S22" s="33">
        <f t="shared" si="4"/>
        <v>0</v>
      </c>
      <c r="T22" s="33">
        <f t="shared" si="4"/>
        <v>0</v>
      </c>
      <c r="U22" s="33">
        <f t="shared" si="4"/>
        <v>0</v>
      </c>
      <c r="V22" s="40">
        <f>+V20*V21</f>
        <v>0</v>
      </c>
      <c r="W22" s="35">
        <f>SUM(K22:V22)</f>
        <v>0</v>
      </c>
      <c r="X22" s="12" t="s">
        <v>3</v>
      </c>
      <c r="Y22" s="4" t="s">
        <v>29</v>
      </c>
      <c r="Z22" s="4"/>
      <c r="AA22" s="4" t="s">
        <v>30</v>
      </c>
      <c r="AB22" s="93"/>
      <c r="AC22" s="32">
        <f>IF(A20=0,0,INT(W22/W20))</f>
        <v>0</v>
      </c>
      <c r="AD22" s="32">
        <f>INT(+AB21*AC22)</f>
        <v>0</v>
      </c>
      <c r="AE22" s="5" t="s">
        <v>31</v>
      </c>
    </row>
    <row r="23" spans="1:32" s="5" customFormat="1">
      <c r="A23" s="124"/>
      <c r="B23" s="124"/>
      <c r="C23" s="36" t="s">
        <v>2</v>
      </c>
      <c r="D23" s="130"/>
      <c r="E23" s="130"/>
      <c r="F23" s="130"/>
      <c r="G23" s="130"/>
      <c r="H23" s="130"/>
      <c r="I23" s="130"/>
      <c r="J23" s="131"/>
      <c r="K23" s="132"/>
      <c r="L23" s="133"/>
      <c r="M23" s="133"/>
      <c r="N23" s="133"/>
      <c r="O23" s="130"/>
      <c r="P23" s="130"/>
      <c r="Q23" s="130"/>
      <c r="R23" s="131"/>
      <c r="S23" s="131"/>
      <c r="T23" s="130"/>
      <c r="U23" s="130"/>
      <c r="V23" s="134"/>
      <c r="W23" s="35"/>
      <c r="X23" s="12"/>
      <c r="Y23" s="19"/>
      <c r="Z23" s="20"/>
      <c r="AA23" s="20"/>
      <c r="AB23" s="94"/>
      <c r="AC23" s="41"/>
      <c r="AD23" s="42"/>
    </row>
    <row r="24" spans="1:32" s="5" customFormat="1" ht="13.5" customHeight="1">
      <c r="A24" s="120"/>
      <c r="B24" s="120"/>
      <c r="C24" s="34" t="s">
        <v>85</v>
      </c>
      <c r="D24" s="126"/>
      <c r="E24" s="126"/>
      <c r="F24" s="126"/>
      <c r="G24" s="126"/>
      <c r="H24" s="126"/>
      <c r="I24" s="126"/>
      <c r="J24" s="127"/>
      <c r="K24" s="128"/>
      <c r="L24" s="126"/>
      <c r="M24" s="126"/>
      <c r="N24" s="126"/>
      <c r="O24" s="126"/>
      <c r="P24" s="126"/>
      <c r="Q24" s="126"/>
      <c r="R24" s="127"/>
      <c r="S24" s="127"/>
      <c r="T24" s="126"/>
      <c r="U24" s="126"/>
      <c r="V24" s="129"/>
      <c r="W24" s="35">
        <f>SUM(K24:V24)</f>
        <v>0</v>
      </c>
      <c r="X24" s="141"/>
      <c r="Y24" s="19" t="s">
        <v>25</v>
      </c>
      <c r="Z24" s="91">
        <f>+W24</f>
        <v>0</v>
      </c>
      <c r="AA24" s="20" t="str">
        <f>IF(Z24&gt;AB24,"&gt;",IF(Z24&lt;AB24,"&lt;","="))</f>
        <v>=</v>
      </c>
      <c r="AB24" s="140"/>
      <c r="AC24" s="21"/>
      <c r="AD24" s="22" t="s">
        <v>86</v>
      </c>
    </row>
    <row r="25" spans="1:32" s="5" customFormat="1">
      <c r="A25" s="122"/>
      <c r="B25" s="122"/>
      <c r="C25" s="36" t="s">
        <v>87</v>
      </c>
      <c r="D25" s="126"/>
      <c r="E25" s="126"/>
      <c r="F25" s="126"/>
      <c r="G25" s="126"/>
      <c r="H25" s="126"/>
      <c r="I25" s="126"/>
      <c r="J25" s="131"/>
      <c r="K25" s="132"/>
      <c r="L25" s="130"/>
      <c r="M25" s="130"/>
      <c r="N25" s="126"/>
      <c r="O25" s="126"/>
      <c r="P25" s="126"/>
      <c r="Q25" s="126"/>
      <c r="R25" s="127"/>
      <c r="S25" s="127"/>
      <c r="T25" s="126"/>
      <c r="U25" s="126"/>
      <c r="V25" s="129"/>
      <c r="W25" s="37"/>
      <c r="X25" s="12"/>
      <c r="Y25" s="23"/>
      <c r="AA25" s="7" t="s">
        <v>27</v>
      </c>
      <c r="AB25" s="95">
        <f>IF(AA24="&lt;",Z24,AB24)</f>
        <v>0</v>
      </c>
      <c r="AC25" s="24"/>
      <c r="AD25" s="25" t="s">
        <v>28</v>
      </c>
    </row>
    <row r="26" spans="1:32" s="5" customFormat="1">
      <c r="A26" s="122"/>
      <c r="B26" s="122"/>
      <c r="C26" s="38" t="s">
        <v>88</v>
      </c>
      <c r="D26" s="32">
        <f t="shared" ref="D26:U26" si="5">+D24*D25</f>
        <v>0</v>
      </c>
      <c r="E26" s="32">
        <f t="shared" si="5"/>
        <v>0</v>
      </c>
      <c r="F26" s="32">
        <f t="shared" si="5"/>
        <v>0</v>
      </c>
      <c r="G26" s="32">
        <f t="shared" si="5"/>
        <v>0</v>
      </c>
      <c r="H26" s="32">
        <f t="shared" si="5"/>
        <v>0</v>
      </c>
      <c r="I26" s="32">
        <f t="shared" si="5"/>
        <v>0</v>
      </c>
      <c r="J26" s="33">
        <f t="shared" si="5"/>
        <v>0</v>
      </c>
      <c r="K26" s="39">
        <f t="shared" si="5"/>
        <v>0</v>
      </c>
      <c r="L26" s="32">
        <f t="shared" si="5"/>
        <v>0</v>
      </c>
      <c r="M26" s="32">
        <f t="shared" si="5"/>
        <v>0</v>
      </c>
      <c r="N26" s="32">
        <f t="shared" si="5"/>
        <v>0</v>
      </c>
      <c r="O26" s="32">
        <f t="shared" si="5"/>
        <v>0</v>
      </c>
      <c r="P26" s="32">
        <f t="shared" si="5"/>
        <v>0</v>
      </c>
      <c r="Q26" s="32">
        <f t="shared" si="5"/>
        <v>0</v>
      </c>
      <c r="R26" s="33">
        <f t="shared" si="5"/>
        <v>0</v>
      </c>
      <c r="S26" s="33">
        <f t="shared" si="5"/>
        <v>0</v>
      </c>
      <c r="T26" s="33">
        <f t="shared" si="5"/>
        <v>0</v>
      </c>
      <c r="U26" s="33">
        <f t="shared" si="5"/>
        <v>0</v>
      </c>
      <c r="V26" s="40">
        <f>+V24*V25</f>
        <v>0</v>
      </c>
      <c r="W26" s="35">
        <f>SUM(K26:V26)</f>
        <v>0</v>
      </c>
      <c r="X26" s="12" t="s">
        <v>3</v>
      </c>
      <c r="Y26" s="4" t="s">
        <v>29</v>
      </c>
      <c r="Z26" s="4"/>
      <c r="AA26" s="4" t="s">
        <v>30</v>
      </c>
      <c r="AB26" s="93"/>
      <c r="AC26" s="32">
        <f>IF(A24=0,0,INT(W26/W24))</f>
        <v>0</v>
      </c>
      <c r="AD26" s="32">
        <f>INT(+AB25*AC26)</f>
        <v>0</v>
      </c>
      <c r="AE26" s="5" t="s">
        <v>31</v>
      </c>
    </row>
    <row r="27" spans="1:32" s="5" customFormat="1">
      <c r="A27" s="124"/>
      <c r="B27" s="124"/>
      <c r="C27" s="36" t="s">
        <v>2</v>
      </c>
      <c r="D27" s="130"/>
      <c r="E27" s="130"/>
      <c r="F27" s="130"/>
      <c r="G27" s="130"/>
      <c r="H27" s="130"/>
      <c r="I27" s="130"/>
      <c r="J27" s="131"/>
      <c r="K27" s="132"/>
      <c r="L27" s="133"/>
      <c r="M27" s="133"/>
      <c r="N27" s="133"/>
      <c r="O27" s="130"/>
      <c r="P27" s="130"/>
      <c r="Q27" s="130"/>
      <c r="R27" s="131"/>
      <c r="S27" s="131"/>
      <c r="T27" s="130"/>
      <c r="U27" s="130"/>
      <c r="V27" s="134"/>
      <c r="W27" s="35"/>
      <c r="X27" s="12"/>
      <c r="Y27" s="19"/>
      <c r="Z27" s="20"/>
      <c r="AA27" s="20"/>
      <c r="AB27" s="94"/>
      <c r="AC27" s="41"/>
      <c r="AD27" s="42"/>
    </row>
    <row r="28" spans="1:32" s="5" customFormat="1" ht="13.5" customHeight="1">
      <c r="A28" s="120"/>
      <c r="B28" s="120"/>
      <c r="C28" s="34" t="s">
        <v>85</v>
      </c>
      <c r="D28" s="126"/>
      <c r="E28" s="126"/>
      <c r="F28" s="126"/>
      <c r="G28" s="126"/>
      <c r="H28" s="126"/>
      <c r="I28" s="126"/>
      <c r="J28" s="127"/>
      <c r="K28" s="128"/>
      <c r="L28" s="126"/>
      <c r="M28" s="126"/>
      <c r="N28" s="126"/>
      <c r="O28" s="126"/>
      <c r="P28" s="126"/>
      <c r="Q28" s="126"/>
      <c r="R28" s="127"/>
      <c r="S28" s="127"/>
      <c r="T28" s="126"/>
      <c r="U28" s="126"/>
      <c r="V28" s="129"/>
      <c r="W28" s="35">
        <f>SUM(K28:V28)</f>
        <v>0</v>
      </c>
      <c r="X28" s="141"/>
      <c r="Y28" s="19" t="s">
        <v>25</v>
      </c>
      <c r="Z28" s="90">
        <f>+W28</f>
        <v>0</v>
      </c>
      <c r="AA28" s="20" t="str">
        <f>IF(Z28&gt;AB28,"&gt;",IF(Z28&lt;AB28,"&lt;","="))</f>
        <v>=</v>
      </c>
      <c r="AB28" s="140"/>
      <c r="AC28" s="21"/>
      <c r="AD28" s="22" t="s">
        <v>86</v>
      </c>
      <c r="AF28" s="6" t="s">
        <v>92</v>
      </c>
    </row>
    <row r="29" spans="1:32" s="5" customFormat="1">
      <c r="A29" s="122"/>
      <c r="B29" s="122"/>
      <c r="C29" s="36" t="s">
        <v>87</v>
      </c>
      <c r="D29" s="126"/>
      <c r="E29" s="126"/>
      <c r="F29" s="126"/>
      <c r="G29" s="126"/>
      <c r="H29" s="126"/>
      <c r="I29" s="126"/>
      <c r="J29" s="131"/>
      <c r="K29" s="132"/>
      <c r="L29" s="130"/>
      <c r="M29" s="130"/>
      <c r="N29" s="126"/>
      <c r="O29" s="126"/>
      <c r="P29" s="126"/>
      <c r="Q29" s="126"/>
      <c r="R29" s="127"/>
      <c r="S29" s="127"/>
      <c r="T29" s="126"/>
      <c r="U29" s="126"/>
      <c r="V29" s="129"/>
      <c r="W29" s="37"/>
      <c r="X29" s="12"/>
      <c r="Y29" s="23"/>
      <c r="AA29" s="7" t="s">
        <v>27</v>
      </c>
      <c r="AB29" s="95">
        <f>IF(AA28="&lt;",Z28,AB28)</f>
        <v>0</v>
      </c>
      <c r="AC29" s="24"/>
      <c r="AD29" s="25" t="s">
        <v>28</v>
      </c>
    </row>
    <row r="30" spans="1:32" s="5" customFormat="1">
      <c r="A30" s="122"/>
      <c r="B30" s="122"/>
      <c r="C30" s="38" t="s">
        <v>88</v>
      </c>
      <c r="D30" s="32">
        <f t="shared" ref="D30:U30" si="6">+D28*D29</f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3">
        <f t="shared" si="6"/>
        <v>0</v>
      </c>
      <c r="K30" s="39">
        <f t="shared" si="6"/>
        <v>0</v>
      </c>
      <c r="L30" s="32">
        <f t="shared" si="6"/>
        <v>0</v>
      </c>
      <c r="M30" s="32">
        <f t="shared" si="6"/>
        <v>0</v>
      </c>
      <c r="N30" s="32">
        <f t="shared" si="6"/>
        <v>0</v>
      </c>
      <c r="O30" s="32">
        <f t="shared" si="6"/>
        <v>0</v>
      </c>
      <c r="P30" s="32">
        <f t="shared" si="6"/>
        <v>0</v>
      </c>
      <c r="Q30" s="32">
        <f t="shared" si="6"/>
        <v>0</v>
      </c>
      <c r="R30" s="33">
        <f t="shared" si="6"/>
        <v>0</v>
      </c>
      <c r="S30" s="33">
        <f t="shared" si="6"/>
        <v>0</v>
      </c>
      <c r="T30" s="33">
        <f t="shared" si="6"/>
        <v>0</v>
      </c>
      <c r="U30" s="33">
        <f t="shared" si="6"/>
        <v>0</v>
      </c>
      <c r="V30" s="40">
        <f>+V28*V29</f>
        <v>0</v>
      </c>
      <c r="W30" s="35">
        <f>SUM(K30:V30)</f>
        <v>0</v>
      </c>
      <c r="X30" s="12" t="s">
        <v>3</v>
      </c>
      <c r="Y30" s="4" t="s">
        <v>29</v>
      </c>
      <c r="Z30" s="4"/>
      <c r="AA30" s="4" t="s">
        <v>30</v>
      </c>
      <c r="AB30" s="93"/>
      <c r="AC30" s="32">
        <f>IF(A28=0,0,INT(W30/W28))</f>
        <v>0</v>
      </c>
      <c r="AD30" s="32">
        <f>INT(+AB29*AC30)</f>
        <v>0</v>
      </c>
      <c r="AE30" s="5" t="s">
        <v>31</v>
      </c>
    </row>
    <row r="31" spans="1:32" s="5" customFormat="1" ht="14.25" thickBot="1">
      <c r="A31" s="124"/>
      <c r="B31" s="124"/>
      <c r="C31" s="36" t="s">
        <v>2</v>
      </c>
      <c r="D31" s="130"/>
      <c r="E31" s="130"/>
      <c r="F31" s="130"/>
      <c r="G31" s="130"/>
      <c r="H31" s="130"/>
      <c r="I31" s="130"/>
      <c r="J31" s="131"/>
      <c r="K31" s="135"/>
      <c r="L31" s="136"/>
      <c r="M31" s="136"/>
      <c r="N31" s="136"/>
      <c r="O31" s="137"/>
      <c r="P31" s="137"/>
      <c r="Q31" s="137"/>
      <c r="R31" s="138"/>
      <c r="S31" s="138"/>
      <c r="T31" s="137"/>
      <c r="U31" s="137"/>
      <c r="V31" s="139"/>
      <c r="W31" s="35"/>
      <c r="X31" s="12"/>
      <c r="Y31" s="19"/>
      <c r="Z31" s="20"/>
      <c r="AA31" s="20"/>
      <c r="AB31" s="94"/>
      <c r="AC31" s="41"/>
      <c r="AD31" s="42"/>
    </row>
    <row r="32" spans="1:32" s="5" customFormat="1">
      <c r="A32" s="43"/>
      <c r="B32" s="43"/>
      <c r="C32"/>
      <c r="D32"/>
      <c r="E32"/>
      <c r="F32"/>
      <c r="G32"/>
      <c r="H32"/>
      <c r="S32"/>
      <c r="T32"/>
      <c r="U32"/>
      <c r="V32"/>
      <c r="W32"/>
      <c r="X32"/>
      <c r="Y32"/>
      <c r="Z32"/>
      <c r="AA32"/>
      <c r="AB32" s="92"/>
      <c r="AC32" s="7" t="s">
        <v>89</v>
      </c>
      <c r="AD32" s="30">
        <f>SUMIF($AE$6:AE31,$AE$32,$AD$6:AD31)</f>
        <v>0</v>
      </c>
      <c r="AE32" s="5" t="s">
        <v>31</v>
      </c>
      <c r="AF32" s="6"/>
    </row>
    <row r="33" spans="1:28" s="1" customFormat="1">
      <c r="A33" s="1" t="s">
        <v>1</v>
      </c>
      <c r="K33" s="2"/>
      <c r="AB33" s="96"/>
    </row>
    <row r="34" spans="1:28" s="3" customFormat="1" ht="36" customHeight="1">
      <c r="A34" s="106" t="s">
        <v>68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AB34" s="97"/>
    </row>
    <row r="35" spans="1:28" ht="17.25">
      <c r="N35" s="26"/>
    </row>
    <row r="38" spans="1:28" ht="17.25">
      <c r="N38" s="45"/>
    </row>
  </sheetData>
  <mergeCells count="19">
    <mergeCell ref="A1:B1"/>
    <mergeCell ref="Z2:AB2"/>
    <mergeCell ref="AC2:AD2"/>
    <mergeCell ref="W3:X3"/>
    <mergeCell ref="B4:B7"/>
    <mergeCell ref="A4:A7"/>
    <mergeCell ref="A8:A11"/>
    <mergeCell ref="B8:B11"/>
    <mergeCell ref="A34:N34"/>
    <mergeCell ref="A24:A27"/>
    <mergeCell ref="B24:B27"/>
    <mergeCell ref="A28:A31"/>
    <mergeCell ref="B28:B31"/>
    <mergeCell ref="A20:A23"/>
    <mergeCell ref="B20:B23"/>
    <mergeCell ref="A12:A15"/>
    <mergeCell ref="B12:B15"/>
    <mergeCell ref="A16:A19"/>
    <mergeCell ref="B16:B19"/>
  </mergeCells>
  <phoneticPr fontId="2"/>
  <printOptions horizontalCentered="1"/>
  <pageMargins left="0.59055118110236227" right="0.43307086614173229" top="0.74803149606299213" bottom="0.62992125984251968" header="0.51181102362204722" footer="0.27559055118110237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DB53-90F5-4E3B-B1DA-A44C1DA96C0C}">
  <sheetPr>
    <pageSetUpPr fitToPage="1"/>
  </sheetPr>
  <dimension ref="A1:R149"/>
  <sheetViews>
    <sheetView view="pageBreakPreview" zoomScale="115" zoomScaleNormal="100" zoomScaleSheetLayoutView="115" workbookViewId="0">
      <selection activeCell="A8" sqref="A8"/>
    </sheetView>
  </sheetViews>
  <sheetFormatPr defaultRowHeight="13.5"/>
  <cols>
    <col min="1" max="1" width="9" style="8"/>
    <col min="2" max="2" width="8" style="8" customWidth="1"/>
    <col min="3" max="3" width="7.125" style="8" customWidth="1"/>
    <col min="4" max="4" width="14.5" style="8" customWidth="1"/>
    <col min="5" max="5" width="9" style="8"/>
    <col min="6" max="6" width="5.25" style="52" bestFit="1" customWidth="1"/>
    <col min="7" max="14" width="10" style="52" customWidth="1"/>
    <col min="15" max="15" width="9" style="8"/>
    <col min="16" max="16384" width="9" style="6"/>
  </cols>
  <sheetData>
    <row r="1" spans="1:18">
      <c r="A1" s="67"/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R1" s="6" t="s">
        <v>93</v>
      </c>
    </row>
    <row r="2" spans="1:18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9"/>
      <c r="O2" s="69" t="s">
        <v>78</v>
      </c>
      <c r="R2" s="6" t="s">
        <v>94</v>
      </c>
    </row>
    <row r="3" spans="1:18" ht="18.75">
      <c r="A3" s="103" t="s">
        <v>83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8">
      <c r="A4" s="67"/>
      <c r="B4" s="67"/>
      <c r="C4" s="67"/>
      <c r="D4" s="67"/>
      <c r="E4" s="67"/>
      <c r="F4" s="67"/>
      <c r="G4" s="67"/>
      <c r="H4" s="67"/>
      <c r="I4" s="67"/>
      <c r="J4" s="67"/>
      <c r="K4" s="68"/>
      <c r="L4" s="67"/>
      <c r="M4" s="67"/>
      <c r="N4" s="67"/>
      <c r="O4" s="67"/>
    </row>
    <row r="5" spans="1:18">
      <c r="O5" s="44" t="s">
        <v>67</v>
      </c>
    </row>
    <row r="6" spans="1:18">
      <c r="A6" s="102" t="s">
        <v>32</v>
      </c>
      <c r="B6" s="102" t="s">
        <v>33</v>
      </c>
      <c r="C6" s="102" t="s">
        <v>34</v>
      </c>
      <c r="D6" s="102" t="s">
        <v>35</v>
      </c>
      <c r="E6" s="102" t="s">
        <v>36</v>
      </c>
      <c r="F6" s="102" t="s">
        <v>0</v>
      </c>
      <c r="G6" s="102" t="s">
        <v>37</v>
      </c>
      <c r="H6" s="102"/>
      <c r="I6" s="102"/>
      <c r="J6" s="101" t="s">
        <v>38</v>
      </c>
      <c r="K6" s="101"/>
      <c r="L6" s="102" t="s">
        <v>39</v>
      </c>
      <c r="M6" s="102"/>
      <c r="N6" s="102"/>
      <c r="O6" s="102" t="s">
        <v>40</v>
      </c>
    </row>
    <row r="7" spans="1:18" ht="27">
      <c r="A7" s="102"/>
      <c r="B7" s="102"/>
      <c r="C7" s="102"/>
      <c r="D7" s="102"/>
      <c r="E7" s="102"/>
      <c r="F7" s="102"/>
      <c r="G7" s="29" t="s">
        <v>41</v>
      </c>
      <c r="H7" s="29" t="s">
        <v>42</v>
      </c>
      <c r="I7" s="29" t="s">
        <v>43</v>
      </c>
      <c r="J7" s="29" t="s">
        <v>44</v>
      </c>
      <c r="K7" s="29" t="s">
        <v>45</v>
      </c>
      <c r="L7" s="29" t="s">
        <v>46</v>
      </c>
      <c r="M7" s="29" t="s">
        <v>47</v>
      </c>
      <c r="N7" s="29" t="s">
        <v>48</v>
      </c>
      <c r="O7" s="102"/>
    </row>
    <row r="8" spans="1:18">
      <c r="A8" s="119" t="s">
        <v>73</v>
      </c>
      <c r="B8" s="28"/>
      <c r="C8" s="28"/>
      <c r="D8" s="28"/>
      <c r="E8" s="28"/>
      <c r="F8" s="28"/>
      <c r="G8" s="71"/>
      <c r="H8" s="71"/>
      <c r="I8" s="71"/>
      <c r="J8" s="71"/>
      <c r="K8" s="71"/>
      <c r="L8" s="71"/>
      <c r="M8" s="71"/>
      <c r="N8" s="71"/>
      <c r="O8" s="28"/>
    </row>
    <row r="9" spans="1:18">
      <c r="A9" s="114"/>
      <c r="B9" s="48"/>
      <c r="C9" s="48"/>
      <c r="D9" s="48"/>
      <c r="E9" s="48"/>
      <c r="F9" s="28"/>
      <c r="G9" s="56"/>
      <c r="H9" s="56"/>
      <c r="I9" s="56"/>
      <c r="J9" s="56"/>
      <c r="K9" s="56"/>
      <c r="L9" s="56"/>
      <c r="M9" s="56"/>
      <c r="N9" s="56"/>
      <c r="O9" s="48"/>
    </row>
    <row r="10" spans="1:18">
      <c r="A10" s="48"/>
      <c r="B10" s="114"/>
      <c r="C10" s="48"/>
      <c r="D10" s="48"/>
      <c r="E10" s="48"/>
      <c r="F10" s="28"/>
      <c r="G10" s="56"/>
      <c r="H10" s="56"/>
      <c r="I10" s="56"/>
      <c r="J10" s="56"/>
      <c r="K10" s="56"/>
      <c r="L10" s="56"/>
      <c r="M10" s="56"/>
      <c r="N10" s="56"/>
      <c r="O10" s="48"/>
    </row>
    <row r="11" spans="1:18">
      <c r="A11" s="48"/>
      <c r="B11" s="48"/>
      <c r="C11" s="114"/>
      <c r="D11" s="48"/>
      <c r="E11" s="48"/>
      <c r="F11" s="28"/>
      <c r="G11" s="56"/>
      <c r="H11" s="56"/>
      <c r="I11" s="56">
        <f>+I12</f>
        <v>0</v>
      </c>
      <c r="J11" s="56"/>
      <c r="K11" s="56">
        <f>+K12</f>
        <v>0</v>
      </c>
      <c r="L11" s="56"/>
      <c r="M11" s="56"/>
      <c r="N11" s="56">
        <f>+N12</f>
        <v>0</v>
      </c>
      <c r="O11" s="48"/>
    </row>
    <row r="12" spans="1:18">
      <c r="A12" s="48"/>
      <c r="B12" s="48"/>
      <c r="C12" s="48"/>
      <c r="D12" s="114"/>
      <c r="E12" s="114"/>
      <c r="F12" s="115"/>
      <c r="G12" s="116"/>
      <c r="H12" s="116"/>
      <c r="I12" s="56">
        <f>INT(G12*H12)</f>
        <v>0</v>
      </c>
      <c r="J12" s="116"/>
      <c r="K12" s="56">
        <f>INT(H12*J12)</f>
        <v>0</v>
      </c>
      <c r="L12" s="56">
        <f>G12-J12</f>
        <v>0</v>
      </c>
      <c r="M12" s="116"/>
      <c r="N12" s="56">
        <f>INT(L12*M12)</f>
        <v>0</v>
      </c>
      <c r="O12" s="48"/>
    </row>
    <row r="13" spans="1:18">
      <c r="A13" s="48"/>
      <c r="B13" s="48"/>
      <c r="C13" s="48"/>
      <c r="D13" s="48"/>
      <c r="E13" s="48"/>
      <c r="F13" s="28"/>
      <c r="G13" s="56"/>
      <c r="H13" s="56"/>
      <c r="I13" s="56"/>
      <c r="J13" s="56"/>
      <c r="K13" s="56"/>
      <c r="L13" s="56"/>
      <c r="M13" s="56"/>
      <c r="N13" s="56"/>
      <c r="O13" s="48"/>
    </row>
    <row r="14" spans="1:18">
      <c r="A14" s="114"/>
      <c r="B14" s="53"/>
      <c r="C14" s="53"/>
      <c r="D14" s="54"/>
      <c r="E14" s="54"/>
      <c r="F14" s="27"/>
      <c r="G14" s="27"/>
      <c r="H14" s="27"/>
      <c r="I14" s="27"/>
      <c r="J14" s="27"/>
      <c r="K14" s="27"/>
      <c r="L14" s="27"/>
      <c r="M14" s="27"/>
      <c r="N14" s="27"/>
      <c r="O14" s="48"/>
    </row>
    <row r="15" spans="1:18">
      <c r="A15" s="53"/>
      <c r="B15" s="114"/>
      <c r="C15" s="53"/>
      <c r="D15" s="54"/>
      <c r="E15" s="54"/>
      <c r="F15" s="27"/>
      <c r="G15" s="27"/>
      <c r="H15" s="27"/>
      <c r="I15" s="27"/>
      <c r="J15" s="27"/>
      <c r="K15" s="27"/>
      <c r="L15" s="27"/>
      <c r="M15" s="27"/>
      <c r="N15" s="27"/>
      <c r="O15" s="48"/>
    </row>
    <row r="16" spans="1:18">
      <c r="A16" s="53"/>
      <c r="B16" s="53"/>
      <c r="C16" s="114"/>
      <c r="D16" s="54"/>
      <c r="E16" s="54"/>
      <c r="F16" s="27"/>
      <c r="G16" s="27"/>
      <c r="H16" s="27"/>
      <c r="I16" s="55">
        <f>+I17</f>
        <v>0</v>
      </c>
      <c r="J16" s="27"/>
      <c r="K16" s="55">
        <f>+K17</f>
        <v>0</v>
      </c>
      <c r="L16" s="27"/>
      <c r="M16" s="27"/>
      <c r="N16" s="55">
        <f>+N17</f>
        <v>0</v>
      </c>
      <c r="O16" s="48"/>
    </row>
    <row r="17" spans="1:16">
      <c r="A17" s="53"/>
      <c r="B17" s="53"/>
      <c r="C17" s="53"/>
      <c r="D17" s="117"/>
      <c r="E17" s="117"/>
      <c r="F17" s="115"/>
      <c r="G17" s="118"/>
      <c r="H17" s="118"/>
      <c r="I17" s="55">
        <f>INT(G17*H17)</f>
        <v>0</v>
      </c>
      <c r="J17" s="118"/>
      <c r="K17" s="55">
        <f>INT(H17*J17)</f>
        <v>0</v>
      </c>
      <c r="L17" s="55">
        <f>G17-J17</f>
        <v>0</v>
      </c>
      <c r="M17" s="118"/>
      <c r="N17" s="55">
        <f>INT(L17*M17)</f>
        <v>0</v>
      </c>
      <c r="O17" s="48"/>
    </row>
    <row r="18" spans="1:16">
      <c r="A18" s="48"/>
      <c r="B18" s="48"/>
      <c r="C18" s="48"/>
      <c r="D18" s="48"/>
      <c r="E18" s="48"/>
      <c r="F18" s="28"/>
      <c r="G18" s="56"/>
      <c r="H18" s="56"/>
      <c r="I18" s="56"/>
      <c r="J18" s="56"/>
      <c r="K18" s="56"/>
      <c r="L18" s="56"/>
      <c r="M18" s="56"/>
      <c r="N18" s="56"/>
      <c r="O18" s="48"/>
    </row>
    <row r="19" spans="1:16">
      <c r="A19" s="104" t="s">
        <v>49</v>
      </c>
      <c r="B19" s="104"/>
      <c r="C19" s="104"/>
      <c r="D19" s="104"/>
      <c r="E19" s="104"/>
      <c r="F19" s="104"/>
      <c r="G19" s="105">
        <f>SUMIF($C8:C$18,"&lt;&gt;"&amp;"",$I8:I$18)</f>
        <v>0</v>
      </c>
      <c r="H19" s="105"/>
      <c r="I19" s="105"/>
      <c r="J19" s="105">
        <f>SUMIF($C$8:C18,"&lt;&gt;"&amp;"",$K$8:K18)</f>
        <v>0</v>
      </c>
      <c r="K19" s="105"/>
      <c r="L19" s="105">
        <f>SUMIF($C8:C$18,"&lt;&gt;"&amp;"",$N8:N$18)</f>
        <v>0</v>
      </c>
      <c r="M19" s="105"/>
      <c r="N19" s="105"/>
      <c r="O19" s="48"/>
      <c r="P19" s="6" t="s">
        <v>91</v>
      </c>
    </row>
    <row r="20" spans="1:16" ht="14.25" thickBot="1"/>
    <row r="21" spans="1:16">
      <c r="F21" s="75" t="s">
        <v>62</v>
      </c>
      <c r="G21" s="70"/>
      <c r="H21" s="70"/>
      <c r="I21" s="70"/>
      <c r="J21" s="70"/>
      <c r="K21" s="70"/>
      <c r="L21" s="70"/>
      <c r="M21" s="76"/>
      <c r="N21" s="51"/>
    </row>
    <row r="22" spans="1:16">
      <c r="F22" s="57" t="s">
        <v>50</v>
      </c>
      <c r="G22" s="58">
        <f>+G19</f>
        <v>0</v>
      </c>
      <c r="H22" s="58" t="s">
        <v>51</v>
      </c>
      <c r="I22" s="58">
        <f>+J19</f>
        <v>0</v>
      </c>
      <c r="J22" s="59" t="s">
        <v>52</v>
      </c>
      <c r="K22" s="84">
        <v>1.1000000000000001</v>
      </c>
      <c r="L22" s="77"/>
      <c r="M22" s="79"/>
      <c r="N22" s="51"/>
    </row>
    <row r="23" spans="1:16" ht="14.25" thickBot="1">
      <c r="F23" s="60" t="s">
        <v>26</v>
      </c>
      <c r="G23" s="61">
        <f>INT((G22-I22)*K22)</f>
        <v>0</v>
      </c>
      <c r="H23" s="61"/>
      <c r="I23" s="61"/>
      <c r="J23" s="61"/>
      <c r="K23" s="61"/>
      <c r="L23" s="64"/>
      <c r="M23" s="73"/>
      <c r="N23" s="51"/>
    </row>
    <row r="24" spans="1:16" ht="14.25" thickBot="1">
      <c r="F24" s="51"/>
      <c r="G24" s="51"/>
      <c r="H24" s="51"/>
      <c r="I24" s="51"/>
      <c r="J24" s="51"/>
      <c r="K24" s="51"/>
      <c r="L24" s="51"/>
      <c r="M24" s="51"/>
      <c r="N24" s="51"/>
    </row>
    <row r="25" spans="1:16">
      <c r="F25" s="75" t="s">
        <v>63</v>
      </c>
      <c r="G25" s="70"/>
      <c r="H25" s="70"/>
      <c r="I25" s="70"/>
      <c r="J25" s="70"/>
      <c r="K25" s="70"/>
      <c r="L25" s="70"/>
      <c r="M25" s="76"/>
      <c r="N25" s="51"/>
    </row>
    <row r="26" spans="1:16">
      <c r="F26" s="87"/>
      <c r="G26" s="58">
        <f>+L19</f>
        <v>0</v>
      </c>
      <c r="H26" s="58" t="s">
        <v>53</v>
      </c>
      <c r="I26" s="84">
        <f>+K22</f>
        <v>1.1000000000000001</v>
      </c>
      <c r="J26" s="77"/>
      <c r="K26" s="78"/>
      <c r="L26" s="77"/>
      <c r="M26" s="80"/>
      <c r="N26" s="51"/>
    </row>
    <row r="27" spans="1:16" ht="14.25" thickBot="1">
      <c r="F27" s="60" t="s">
        <v>26</v>
      </c>
      <c r="G27" s="61">
        <f>INT(G26*I26)</f>
        <v>0</v>
      </c>
      <c r="H27" s="61"/>
      <c r="I27" s="61"/>
      <c r="J27" s="64"/>
      <c r="K27" s="64"/>
      <c r="L27" s="64"/>
      <c r="M27" s="73"/>
      <c r="N27" s="51"/>
    </row>
    <row r="28" spans="1:16" ht="14.25" thickBot="1">
      <c r="F28" s="51"/>
      <c r="G28" s="51"/>
      <c r="H28" s="51"/>
      <c r="I28" s="51"/>
      <c r="J28" s="51"/>
      <c r="K28" s="51"/>
      <c r="L28" s="51"/>
      <c r="M28" s="51"/>
      <c r="N28" s="51"/>
    </row>
    <row r="29" spans="1:16">
      <c r="A29" s="49"/>
      <c r="B29" s="49"/>
      <c r="C29" s="49"/>
      <c r="D29" s="49"/>
      <c r="E29" s="49"/>
      <c r="F29" s="100" t="s">
        <v>80</v>
      </c>
      <c r="G29" s="70"/>
      <c r="H29" s="70"/>
      <c r="I29" s="63"/>
      <c r="J29" s="70"/>
      <c r="K29" s="70"/>
      <c r="L29" s="70"/>
      <c r="M29" s="76"/>
      <c r="N29" s="51"/>
      <c r="O29" s="49"/>
    </row>
    <row r="30" spans="1:16" ht="14.25" thickBot="1">
      <c r="A30" s="49"/>
      <c r="B30" s="49"/>
      <c r="C30" s="49"/>
      <c r="D30" s="49"/>
      <c r="E30" s="49"/>
      <c r="F30" s="98" t="s">
        <v>26</v>
      </c>
      <c r="G30" s="99">
        <f>+J19</f>
        <v>0</v>
      </c>
      <c r="H30" s="99"/>
      <c r="I30" s="99"/>
      <c r="J30" s="82"/>
      <c r="K30" s="82"/>
      <c r="L30" s="82"/>
      <c r="M30" s="83"/>
      <c r="N30" s="51"/>
      <c r="O30" s="49"/>
    </row>
    <row r="31" spans="1:16" ht="14.25" thickBot="1">
      <c r="A31" s="49"/>
      <c r="B31" s="49"/>
      <c r="C31" s="49"/>
      <c r="D31" s="49"/>
      <c r="E31" s="49"/>
      <c r="F31" s="51"/>
      <c r="G31" s="51"/>
      <c r="H31" s="51"/>
      <c r="I31" s="51"/>
      <c r="J31" s="51"/>
      <c r="K31" s="51"/>
      <c r="L31" s="51"/>
      <c r="M31" s="51"/>
      <c r="N31" s="51"/>
      <c r="O31" s="49"/>
    </row>
    <row r="32" spans="1:16">
      <c r="A32" s="49"/>
      <c r="B32" s="49"/>
      <c r="C32" s="49"/>
      <c r="D32" s="49"/>
      <c r="E32" s="49"/>
      <c r="F32" s="75" t="str">
        <f>$A$8&amp;"変動額＝⑩－⑨＝"</f>
        <v>鋼材類変動額＝⑩－⑨＝</v>
      </c>
      <c r="G32" s="70"/>
      <c r="H32" s="70"/>
      <c r="I32" s="63">
        <f>+G27-G23</f>
        <v>0</v>
      </c>
      <c r="J32" s="63" t="s">
        <v>55</v>
      </c>
      <c r="K32" s="70"/>
      <c r="L32" s="70"/>
      <c r="M32" s="70"/>
      <c r="N32" s="81"/>
      <c r="O32" s="49"/>
    </row>
    <row r="33" spans="1:16" ht="14.25" thickBot="1">
      <c r="A33" s="49"/>
      <c r="B33" s="49"/>
      <c r="C33" s="49"/>
      <c r="D33" s="49"/>
      <c r="E33" s="49"/>
      <c r="F33" s="72" t="s">
        <v>56</v>
      </c>
      <c r="G33" s="64"/>
      <c r="H33" s="113"/>
      <c r="I33" s="113"/>
      <c r="J33" s="61" t="s">
        <v>51</v>
      </c>
      <c r="K33" s="61">
        <f>+G30</f>
        <v>0</v>
      </c>
      <c r="L33" s="85" t="s">
        <v>58</v>
      </c>
      <c r="M33" s="61">
        <f>INT((+H33-K33)*0.01)</f>
        <v>0</v>
      </c>
      <c r="N33" s="65" t="s">
        <v>59</v>
      </c>
      <c r="O33" s="49"/>
    </row>
    <row r="34" spans="1:16" ht="14.25" thickBot="1">
      <c r="A34" s="49"/>
      <c r="B34" s="49"/>
      <c r="C34" s="49"/>
      <c r="D34" s="49"/>
      <c r="E34" s="49"/>
      <c r="F34" s="74" t="str">
        <f>IF((I32-M33)&gt;0,$A8&amp;"に関して、変動額が請負額の１％以上のため協議対象",$A8&amp;"に関して、変動額が請負額の１％未満のため協議対象外")</f>
        <v>鋼材類に関して、変動額が請負額の１％未満のため協議対象外</v>
      </c>
      <c r="G34" s="82"/>
      <c r="H34" s="82"/>
      <c r="I34" s="82"/>
      <c r="J34" s="82"/>
      <c r="K34" s="82"/>
      <c r="L34" s="82"/>
      <c r="M34" s="82"/>
      <c r="N34" s="83"/>
      <c r="O34" s="49"/>
    </row>
    <row r="35" spans="1:16">
      <c r="A35" s="49"/>
      <c r="B35" s="49"/>
      <c r="C35" s="49"/>
      <c r="D35" s="49"/>
      <c r="E35" s="49"/>
      <c r="F35" s="51"/>
      <c r="G35" s="51"/>
      <c r="H35" s="51"/>
      <c r="I35" s="51"/>
      <c r="J35" s="51"/>
      <c r="K35" s="51"/>
      <c r="L35" s="51"/>
      <c r="M35" s="51"/>
      <c r="N35" s="51"/>
      <c r="O35" s="49"/>
    </row>
    <row r="36" spans="1:16">
      <c r="A36" s="49"/>
      <c r="B36" s="49"/>
      <c r="C36" s="49"/>
      <c r="D36" s="49"/>
      <c r="E36" s="49"/>
      <c r="F36" s="51" t="s">
        <v>60</v>
      </c>
      <c r="G36" s="51"/>
      <c r="H36" s="51"/>
      <c r="I36" s="86">
        <f>+I32-M33</f>
        <v>0</v>
      </c>
      <c r="J36" s="51" t="s">
        <v>3</v>
      </c>
      <c r="K36" s="51"/>
      <c r="L36" s="51"/>
      <c r="M36" s="51"/>
      <c r="N36" s="51"/>
      <c r="O36" s="49"/>
    </row>
    <row r="37" spans="1:16">
      <c r="A37" s="49"/>
      <c r="B37" s="49"/>
      <c r="C37" s="49"/>
      <c r="D37" s="49"/>
      <c r="E37" s="49"/>
      <c r="F37" s="62"/>
      <c r="G37" s="50"/>
      <c r="H37" s="50"/>
      <c r="I37" s="66"/>
      <c r="J37" s="62"/>
      <c r="K37" s="50"/>
      <c r="L37" s="50"/>
      <c r="M37" s="50"/>
      <c r="N37" s="50"/>
      <c r="O37" s="49"/>
    </row>
    <row r="38" spans="1:16" customFormat="1">
      <c r="P38" t="s">
        <v>90</v>
      </c>
    </row>
    <row r="39" spans="1:16" customFormat="1"/>
    <row r="40" spans="1:16" customFormat="1"/>
    <row r="41" spans="1:16" customFormat="1"/>
    <row r="42" spans="1:16" customFormat="1"/>
    <row r="43" spans="1:16" customFormat="1"/>
    <row r="44" spans="1:16" customFormat="1"/>
    <row r="45" spans="1:16" customFormat="1"/>
    <row r="46" spans="1:16" customFormat="1"/>
    <row r="47" spans="1:16" customFormat="1"/>
    <row r="48" spans="1:16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</sheetData>
  <mergeCells count="16">
    <mergeCell ref="H33:I33"/>
    <mergeCell ref="A3:O3"/>
    <mergeCell ref="A6:A7"/>
    <mergeCell ref="B6:B7"/>
    <mergeCell ref="C6:C7"/>
    <mergeCell ref="D6:D7"/>
    <mergeCell ref="E6:E7"/>
    <mergeCell ref="F6:F7"/>
    <mergeCell ref="G6:I6"/>
    <mergeCell ref="J6:K6"/>
    <mergeCell ref="L6:N6"/>
    <mergeCell ref="O6:O7"/>
    <mergeCell ref="A19:F19"/>
    <mergeCell ref="G19:I19"/>
    <mergeCell ref="J19:K19"/>
    <mergeCell ref="L19:N19"/>
  </mergeCells>
  <phoneticPr fontId="2"/>
  <dataValidations count="2">
    <dataValidation allowBlank="1" showInputMessage="1" showErrorMessage="1" prompt="請求時点の請負金額を入力" sqref="H33:I33" xr:uid="{FFC62141-2CA3-4189-853F-D43BDF7C205D}"/>
    <dataValidation type="list" allowBlank="1" showInputMessage="1" showErrorMessage="1" sqref="A8" xr:uid="{066BF8E6-54D1-44F9-A9E0-3F251F0F93B0}">
      <formula1>品目</formula1>
    </dataValidation>
  </dataValidations>
  <printOptions horizontalCentered="1"/>
  <pageMargins left="0.59055118110236227" right="0.43307086614173229" top="0.74803149606299213" bottom="0.62992125984251968" header="0.51181102362204722" footer="0.27559055118110237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2D90-2674-444B-B554-74DD209530E3}">
  <sheetPr>
    <pageSetUpPr fitToPage="1"/>
  </sheetPr>
  <dimension ref="A1:AG38"/>
  <sheetViews>
    <sheetView view="pageBreakPreview" zoomScale="60" zoomScaleNormal="100" workbookViewId="0">
      <pane xSplit="2" ySplit="3" topLeftCell="C4" activePane="bottomRight" state="frozen"/>
      <selection activeCell="D27" sqref="D27"/>
      <selection pane="topRight" activeCell="D27" sqref="D27"/>
      <selection pane="bottomLeft" activeCell="D27" sqref="D27"/>
      <selection pane="bottomRight" activeCell="AF1" sqref="AF1:AG1"/>
    </sheetView>
  </sheetViews>
  <sheetFormatPr defaultRowHeight="13.5"/>
  <cols>
    <col min="1" max="1" width="16.375" style="9" customWidth="1"/>
    <col min="2" max="2" width="12" customWidth="1"/>
    <col min="3" max="3" width="29.75" customWidth="1"/>
    <col min="5" max="7" width="9" customWidth="1"/>
    <col min="8" max="8" width="9.5" bestFit="1" customWidth="1"/>
    <col min="19" max="22" width="9" customWidth="1"/>
    <col min="23" max="23" width="11.625" customWidth="1"/>
    <col min="24" max="25" width="4" customWidth="1"/>
    <col min="27" max="27" width="4.5" customWidth="1"/>
    <col min="28" max="28" width="8" style="92" customWidth="1"/>
    <col min="29" max="29" width="12.625" customWidth="1"/>
    <col min="30" max="30" width="17.375" style="30" customWidth="1"/>
    <col min="31" max="31" width="6.5" customWidth="1"/>
  </cols>
  <sheetData>
    <row r="1" spans="1:33" ht="27.75" customHeight="1">
      <c r="A1" s="107" t="s">
        <v>82</v>
      </c>
      <c r="B1" s="107"/>
      <c r="J1" s="7" t="s">
        <v>4</v>
      </c>
      <c r="AF1" s="6"/>
      <c r="AG1" s="6" t="s">
        <v>93</v>
      </c>
    </row>
    <row r="2" spans="1:33" ht="14.25" thickBot="1">
      <c r="J2" s="89"/>
      <c r="W2" s="10"/>
      <c r="Z2" s="108" t="s">
        <v>5</v>
      </c>
      <c r="AA2" s="108"/>
      <c r="AB2" s="108"/>
      <c r="AC2" s="109" t="s">
        <v>66</v>
      </c>
      <c r="AD2" s="110"/>
    </row>
    <row r="3" spans="1:33" s="5" customFormat="1" ht="35.25" customHeight="1">
      <c r="A3" s="11" t="s">
        <v>81</v>
      </c>
      <c r="B3" s="12" t="s">
        <v>36</v>
      </c>
      <c r="C3" s="4"/>
      <c r="D3" s="46" t="s">
        <v>69</v>
      </c>
      <c r="E3" s="4" t="s">
        <v>6</v>
      </c>
      <c r="F3" s="4" t="s">
        <v>7</v>
      </c>
      <c r="G3" s="4" t="s">
        <v>8</v>
      </c>
      <c r="H3" s="46" t="s">
        <v>70</v>
      </c>
      <c r="I3" s="46" t="s">
        <v>72</v>
      </c>
      <c r="J3" s="13" t="s">
        <v>9</v>
      </c>
      <c r="K3" s="14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88" t="s">
        <v>17</v>
      </c>
      <c r="S3" s="88" t="s">
        <v>18</v>
      </c>
      <c r="T3" s="47" t="s">
        <v>71</v>
      </c>
      <c r="U3" s="15" t="s">
        <v>19</v>
      </c>
      <c r="V3" s="16" t="s">
        <v>20</v>
      </c>
      <c r="W3" s="111" t="s">
        <v>21</v>
      </c>
      <c r="X3" s="112"/>
      <c r="Y3" s="4"/>
      <c r="Z3" s="17" t="s">
        <v>84</v>
      </c>
      <c r="AA3" s="4" t="s">
        <v>22</v>
      </c>
      <c r="AB3" s="93" t="s">
        <v>23</v>
      </c>
      <c r="AC3" s="18" t="s">
        <v>24</v>
      </c>
      <c r="AD3" s="31" t="s">
        <v>77</v>
      </c>
    </row>
    <row r="4" spans="1:33" s="5" customFormat="1" ht="13.5" customHeight="1">
      <c r="A4" s="120"/>
      <c r="B4" s="121"/>
      <c r="C4" s="34" t="s">
        <v>85</v>
      </c>
      <c r="D4" s="126"/>
      <c r="E4" s="126"/>
      <c r="F4" s="126"/>
      <c r="G4" s="126"/>
      <c r="H4" s="126"/>
      <c r="I4" s="126"/>
      <c r="J4" s="127"/>
      <c r="K4" s="128"/>
      <c r="L4" s="126"/>
      <c r="M4" s="126"/>
      <c r="N4" s="126"/>
      <c r="O4" s="126"/>
      <c r="P4" s="126"/>
      <c r="Q4" s="126"/>
      <c r="R4" s="127"/>
      <c r="S4" s="127"/>
      <c r="T4" s="126"/>
      <c r="U4" s="126"/>
      <c r="V4" s="129"/>
      <c r="W4" s="35">
        <f>SUM(K4:V4)</f>
        <v>0</v>
      </c>
      <c r="X4" s="141"/>
      <c r="Y4" s="19" t="s">
        <v>25</v>
      </c>
      <c r="Z4" s="90">
        <f>+W4</f>
        <v>0</v>
      </c>
      <c r="AA4" s="20" t="str">
        <f>IF(Z4&gt;AB4,"&gt;",IF(Z4&lt;AB4,"&lt;","="))</f>
        <v>=</v>
      </c>
      <c r="AB4" s="140"/>
      <c r="AC4" s="21"/>
      <c r="AD4" s="22" t="s">
        <v>86</v>
      </c>
    </row>
    <row r="5" spans="1:33" s="5" customFormat="1">
      <c r="A5" s="122"/>
      <c r="B5" s="123"/>
      <c r="C5" s="36" t="s">
        <v>87</v>
      </c>
      <c r="D5" s="126"/>
      <c r="E5" s="126"/>
      <c r="F5" s="126"/>
      <c r="G5" s="126"/>
      <c r="H5" s="126"/>
      <c r="I5" s="126"/>
      <c r="J5" s="127"/>
      <c r="K5" s="128"/>
      <c r="L5" s="130"/>
      <c r="M5" s="130"/>
      <c r="N5" s="126"/>
      <c r="O5" s="126"/>
      <c r="P5" s="126"/>
      <c r="Q5" s="126"/>
      <c r="R5" s="127"/>
      <c r="S5" s="127"/>
      <c r="T5" s="126"/>
      <c r="U5" s="126"/>
      <c r="V5" s="129"/>
      <c r="W5" s="37"/>
      <c r="X5" s="12"/>
      <c r="Y5" s="23"/>
      <c r="AA5" s="7" t="s">
        <v>27</v>
      </c>
      <c r="AB5" s="95">
        <f>IF(AA4="&lt;",Z4,AB4)</f>
        <v>0</v>
      </c>
      <c r="AC5" s="24"/>
      <c r="AD5" s="25" t="s">
        <v>28</v>
      </c>
    </row>
    <row r="6" spans="1:33" s="5" customFormat="1">
      <c r="A6" s="122"/>
      <c r="B6" s="123"/>
      <c r="C6" s="38" t="s">
        <v>88</v>
      </c>
      <c r="D6" s="32">
        <f t="shared" ref="D6:U6" si="0">+D4*D5</f>
        <v>0</v>
      </c>
      <c r="E6" s="32">
        <f t="shared" si="0"/>
        <v>0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3">
        <f t="shared" si="0"/>
        <v>0</v>
      </c>
      <c r="K6" s="39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2">
        <f t="shared" si="0"/>
        <v>0</v>
      </c>
      <c r="Q6" s="32">
        <f t="shared" si="0"/>
        <v>0</v>
      </c>
      <c r="R6" s="33">
        <f t="shared" si="0"/>
        <v>0</v>
      </c>
      <c r="S6" s="33">
        <f t="shared" si="0"/>
        <v>0</v>
      </c>
      <c r="T6" s="33">
        <f t="shared" si="0"/>
        <v>0</v>
      </c>
      <c r="U6" s="33">
        <f t="shared" si="0"/>
        <v>0</v>
      </c>
      <c r="V6" s="40">
        <f>+V4*V5</f>
        <v>0</v>
      </c>
      <c r="W6" s="35">
        <f>SUM(K6:V6)</f>
        <v>0</v>
      </c>
      <c r="X6" s="12" t="s">
        <v>3</v>
      </c>
      <c r="Y6" s="4" t="s">
        <v>29</v>
      </c>
      <c r="Z6" s="4"/>
      <c r="AA6" s="4" t="s">
        <v>30</v>
      </c>
      <c r="AB6" s="93"/>
      <c r="AC6" s="32">
        <f>IF(A4=0,0,INT(W6/W4))</f>
        <v>0</v>
      </c>
      <c r="AD6" s="32">
        <f>INT(+AB5*AC6)</f>
        <v>0</v>
      </c>
      <c r="AE6" s="5" t="s">
        <v>31</v>
      </c>
    </row>
    <row r="7" spans="1:33" s="5" customFormat="1">
      <c r="A7" s="124"/>
      <c r="B7" s="125"/>
      <c r="C7" s="36" t="s">
        <v>2</v>
      </c>
      <c r="D7" s="130"/>
      <c r="E7" s="130"/>
      <c r="F7" s="130"/>
      <c r="G7" s="130"/>
      <c r="H7" s="130"/>
      <c r="I7" s="130"/>
      <c r="J7" s="131"/>
      <c r="K7" s="132"/>
      <c r="L7" s="133"/>
      <c r="M7" s="133"/>
      <c r="N7" s="133"/>
      <c r="O7" s="130"/>
      <c r="P7" s="130"/>
      <c r="Q7" s="130"/>
      <c r="R7" s="131"/>
      <c r="S7" s="131"/>
      <c r="T7" s="130"/>
      <c r="U7" s="130"/>
      <c r="V7" s="134"/>
      <c r="W7" s="35"/>
      <c r="X7" s="12"/>
      <c r="Y7" s="19"/>
      <c r="Z7" s="20"/>
      <c r="AA7" s="20"/>
      <c r="AB7" s="94"/>
      <c r="AC7" s="41"/>
      <c r="AD7" s="42"/>
    </row>
    <row r="8" spans="1:33" s="5" customFormat="1" ht="13.5" customHeight="1">
      <c r="A8" s="120"/>
      <c r="B8" s="121"/>
      <c r="C8" s="34" t="s">
        <v>85</v>
      </c>
      <c r="D8" s="126"/>
      <c r="E8" s="126"/>
      <c r="F8" s="126"/>
      <c r="G8" s="126"/>
      <c r="H8" s="126"/>
      <c r="I8" s="126"/>
      <c r="J8" s="127"/>
      <c r="K8" s="128"/>
      <c r="L8" s="126"/>
      <c r="M8" s="126"/>
      <c r="N8" s="126"/>
      <c r="O8" s="126"/>
      <c r="P8" s="126"/>
      <c r="Q8" s="126"/>
      <c r="R8" s="127"/>
      <c r="S8" s="127"/>
      <c r="T8" s="126"/>
      <c r="U8" s="126"/>
      <c r="V8" s="129"/>
      <c r="W8" s="35">
        <f>SUM(K8:V8)</f>
        <v>0</v>
      </c>
      <c r="X8" s="141"/>
      <c r="Y8" s="19" t="s">
        <v>25</v>
      </c>
      <c r="Z8" s="90">
        <f>+W8</f>
        <v>0</v>
      </c>
      <c r="AA8" s="20" t="str">
        <f>IF(Z8&gt;AB8,"&gt;",IF(Z8&lt;AB8,"&lt;","="))</f>
        <v>=</v>
      </c>
      <c r="AB8" s="140"/>
      <c r="AC8" s="21"/>
      <c r="AD8" s="22" t="s">
        <v>86</v>
      </c>
    </row>
    <row r="9" spans="1:33" s="5" customFormat="1" ht="16.5" customHeight="1">
      <c r="A9" s="122"/>
      <c r="B9" s="123"/>
      <c r="C9" s="36" t="s">
        <v>87</v>
      </c>
      <c r="D9" s="126"/>
      <c r="E9" s="126"/>
      <c r="F9" s="126"/>
      <c r="G9" s="126"/>
      <c r="H9" s="126"/>
      <c r="I9" s="126"/>
      <c r="J9" s="131"/>
      <c r="K9" s="132"/>
      <c r="L9" s="130"/>
      <c r="M9" s="130"/>
      <c r="N9" s="126"/>
      <c r="O9" s="126"/>
      <c r="P9" s="126"/>
      <c r="Q9" s="126"/>
      <c r="R9" s="127"/>
      <c r="S9" s="127"/>
      <c r="T9" s="126"/>
      <c r="U9" s="126"/>
      <c r="V9" s="129"/>
      <c r="W9" s="37"/>
      <c r="X9" s="12"/>
      <c r="Y9" s="23"/>
      <c r="AA9" s="7" t="s">
        <v>27</v>
      </c>
      <c r="AB9" s="95">
        <f>IF(AA8="&lt;",Z8,AB8)</f>
        <v>0</v>
      </c>
      <c r="AC9" s="24"/>
      <c r="AD9" s="25" t="s">
        <v>28</v>
      </c>
    </row>
    <row r="10" spans="1:33" s="5" customFormat="1" ht="12.75" customHeight="1">
      <c r="A10" s="122"/>
      <c r="B10" s="123"/>
      <c r="C10" s="38" t="s">
        <v>88</v>
      </c>
      <c r="D10" s="32">
        <f t="shared" ref="D10:U10" si="1">+D8*D9</f>
        <v>0</v>
      </c>
      <c r="E10" s="32">
        <f t="shared" si="1"/>
        <v>0</v>
      </c>
      <c r="F10" s="32">
        <f t="shared" si="1"/>
        <v>0</v>
      </c>
      <c r="G10" s="32">
        <f t="shared" si="1"/>
        <v>0</v>
      </c>
      <c r="H10" s="32">
        <f t="shared" si="1"/>
        <v>0</v>
      </c>
      <c r="I10" s="32">
        <f t="shared" si="1"/>
        <v>0</v>
      </c>
      <c r="J10" s="33">
        <f t="shared" si="1"/>
        <v>0</v>
      </c>
      <c r="K10" s="39">
        <f t="shared" si="1"/>
        <v>0</v>
      </c>
      <c r="L10" s="32">
        <f t="shared" si="1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  <c r="P10" s="32">
        <f t="shared" si="1"/>
        <v>0</v>
      </c>
      <c r="Q10" s="32">
        <f t="shared" si="1"/>
        <v>0</v>
      </c>
      <c r="R10" s="33">
        <f t="shared" si="1"/>
        <v>0</v>
      </c>
      <c r="S10" s="33">
        <f t="shared" si="1"/>
        <v>0</v>
      </c>
      <c r="T10" s="33">
        <f t="shared" si="1"/>
        <v>0</v>
      </c>
      <c r="U10" s="33">
        <f t="shared" si="1"/>
        <v>0</v>
      </c>
      <c r="V10" s="40">
        <f>+V8*V9</f>
        <v>0</v>
      </c>
      <c r="W10" s="35">
        <f>SUM(K10:V10)</f>
        <v>0</v>
      </c>
      <c r="X10" s="12" t="s">
        <v>3</v>
      </c>
      <c r="Y10" s="4" t="s">
        <v>29</v>
      </c>
      <c r="Z10" s="4"/>
      <c r="AA10" s="4" t="s">
        <v>30</v>
      </c>
      <c r="AB10" s="93"/>
      <c r="AC10" s="32">
        <f>IF(A8=0,0,INT(W10/W8))</f>
        <v>0</v>
      </c>
      <c r="AD10" s="32">
        <f>INT(+AB9*AC10)</f>
        <v>0</v>
      </c>
      <c r="AE10" s="5" t="s">
        <v>31</v>
      </c>
    </row>
    <row r="11" spans="1:33" s="5" customFormat="1">
      <c r="A11" s="124"/>
      <c r="B11" s="125"/>
      <c r="C11" s="36" t="s">
        <v>2</v>
      </c>
      <c r="D11" s="130"/>
      <c r="E11" s="130"/>
      <c r="F11" s="130"/>
      <c r="G11" s="130"/>
      <c r="H11" s="130"/>
      <c r="I11" s="130"/>
      <c r="J11" s="131"/>
      <c r="K11" s="132"/>
      <c r="L11" s="133"/>
      <c r="M11" s="133"/>
      <c r="N11" s="133"/>
      <c r="O11" s="130"/>
      <c r="P11" s="130"/>
      <c r="Q11" s="130"/>
      <c r="R11" s="131"/>
      <c r="S11" s="131"/>
      <c r="T11" s="130"/>
      <c r="U11" s="130"/>
      <c r="V11" s="134"/>
      <c r="W11" s="35"/>
      <c r="X11" s="12"/>
      <c r="Y11" s="19"/>
      <c r="Z11" s="20"/>
      <c r="AA11" s="20"/>
      <c r="AB11" s="94"/>
      <c r="AC11" s="41"/>
      <c r="AD11" s="42"/>
    </row>
    <row r="12" spans="1:33" s="5" customFormat="1" ht="13.5" customHeight="1">
      <c r="A12" s="120"/>
      <c r="B12" s="121"/>
      <c r="C12" s="34" t="s">
        <v>85</v>
      </c>
      <c r="D12" s="126"/>
      <c r="E12" s="126"/>
      <c r="F12" s="126"/>
      <c r="G12" s="126"/>
      <c r="H12" s="126"/>
      <c r="I12" s="126"/>
      <c r="J12" s="127"/>
      <c r="K12" s="128"/>
      <c r="L12" s="126"/>
      <c r="M12" s="126"/>
      <c r="N12" s="126"/>
      <c r="O12" s="126"/>
      <c r="P12" s="126"/>
      <c r="Q12" s="126"/>
      <c r="R12" s="127"/>
      <c r="S12" s="127"/>
      <c r="T12" s="126"/>
      <c r="U12" s="126"/>
      <c r="V12" s="129"/>
      <c r="W12" s="35">
        <f>SUM(K12:V12)</f>
        <v>0</v>
      </c>
      <c r="X12" s="141"/>
      <c r="Y12" s="19" t="s">
        <v>25</v>
      </c>
      <c r="Z12" s="90">
        <f>+W12</f>
        <v>0</v>
      </c>
      <c r="AA12" s="20" t="str">
        <f>IF(Z12&gt;AB12,"&gt;",IF(Z12&lt;AB12,"&lt;","="))</f>
        <v>=</v>
      </c>
      <c r="AB12" s="140"/>
      <c r="AC12" s="21"/>
      <c r="AD12" s="22" t="s">
        <v>86</v>
      </c>
    </row>
    <row r="13" spans="1:33" s="5" customFormat="1">
      <c r="A13" s="122"/>
      <c r="B13" s="123"/>
      <c r="C13" s="36" t="s">
        <v>87</v>
      </c>
      <c r="D13" s="126"/>
      <c r="E13" s="126"/>
      <c r="F13" s="126"/>
      <c r="G13" s="126"/>
      <c r="H13" s="126"/>
      <c r="I13" s="126"/>
      <c r="J13" s="131"/>
      <c r="K13" s="132"/>
      <c r="L13" s="130"/>
      <c r="M13" s="130"/>
      <c r="N13" s="126"/>
      <c r="O13" s="126"/>
      <c r="P13" s="126"/>
      <c r="Q13" s="126"/>
      <c r="R13" s="127"/>
      <c r="S13" s="127"/>
      <c r="T13" s="126"/>
      <c r="U13" s="126"/>
      <c r="V13" s="129"/>
      <c r="W13" s="37"/>
      <c r="X13" s="12"/>
      <c r="Y13" s="23"/>
      <c r="AA13" s="7" t="s">
        <v>27</v>
      </c>
      <c r="AB13" s="95">
        <f>IF(AA12="&lt;",Z12,AB12)</f>
        <v>0</v>
      </c>
      <c r="AC13" s="24"/>
      <c r="AD13" s="25" t="s">
        <v>28</v>
      </c>
    </row>
    <row r="14" spans="1:33" s="5" customFormat="1">
      <c r="A14" s="122"/>
      <c r="B14" s="123"/>
      <c r="C14" s="38" t="s">
        <v>88</v>
      </c>
      <c r="D14" s="32">
        <f t="shared" ref="D14:U14" si="2">+D12*D13</f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3">
        <f t="shared" si="2"/>
        <v>0</v>
      </c>
      <c r="K14" s="39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  <c r="O14" s="32">
        <f t="shared" si="2"/>
        <v>0</v>
      </c>
      <c r="P14" s="32">
        <f t="shared" si="2"/>
        <v>0</v>
      </c>
      <c r="Q14" s="32">
        <f t="shared" si="2"/>
        <v>0</v>
      </c>
      <c r="R14" s="33">
        <f t="shared" si="2"/>
        <v>0</v>
      </c>
      <c r="S14" s="33">
        <f t="shared" si="2"/>
        <v>0</v>
      </c>
      <c r="T14" s="33">
        <f t="shared" si="2"/>
        <v>0</v>
      </c>
      <c r="U14" s="33">
        <f t="shared" si="2"/>
        <v>0</v>
      </c>
      <c r="V14" s="40">
        <f>+V12*V13</f>
        <v>0</v>
      </c>
      <c r="W14" s="35">
        <f>SUM(K14:V14)</f>
        <v>0</v>
      </c>
      <c r="X14" s="12" t="s">
        <v>3</v>
      </c>
      <c r="Y14" s="4" t="s">
        <v>29</v>
      </c>
      <c r="Z14" s="4"/>
      <c r="AA14" s="4" t="s">
        <v>30</v>
      </c>
      <c r="AB14" s="93"/>
      <c r="AC14" s="32">
        <f>IF(A12=0,0,INT(W14/W12))</f>
        <v>0</v>
      </c>
      <c r="AD14" s="32">
        <f>INT(+AB13*AC14)</f>
        <v>0</v>
      </c>
      <c r="AE14" s="5" t="s">
        <v>31</v>
      </c>
    </row>
    <row r="15" spans="1:33" s="5" customFormat="1">
      <c r="A15" s="124"/>
      <c r="B15" s="125"/>
      <c r="C15" s="36" t="s">
        <v>2</v>
      </c>
      <c r="D15" s="130"/>
      <c r="E15" s="130"/>
      <c r="F15" s="130"/>
      <c r="G15" s="130"/>
      <c r="H15" s="130"/>
      <c r="I15" s="130"/>
      <c r="J15" s="131"/>
      <c r="K15" s="132"/>
      <c r="L15" s="133"/>
      <c r="M15" s="133"/>
      <c r="N15" s="133"/>
      <c r="O15" s="130"/>
      <c r="P15" s="130"/>
      <c r="Q15" s="130"/>
      <c r="R15" s="131"/>
      <c r="S15" s="131"/>
      <c r="T15" s="130"/>
      <c r="U15" s="130"/>
      <c r="V15" s="134"/>
      <c r="W15" s="35"/>
      <c r="X15" s="12"/>
      <c r="Y15" s="19"/>
      <c r="Z15" s="20"/>
      <c r="AA15" s="20"/>
      <c r="AB15" s="94"/>
      <c r="AC15" s="41"/>
      <c r="AD15" s="42"/>
    </row>
    <row r="16" spans="1:33" s="5" customFormat="1" ht="13.5" customHeight="1">
      <c r="A16" s="120"/>
      <c r="B16" s="121"/>
      <c r="C16" s="34" t="s">
        <v>85</v>
      </c>
      <c r="D16" s="126"/>
      <c r="E16" s="126"/>
      <c r="F16" s="126"/>
      <c r="G16" s="126"/>
      <c r="H16" s="126"/>
      <c r="I16" s="126"/>
      <c r="J16" s="127"/>
      <c r="K16" s="128"/>
      <c r="L16" s="126"/>
      <c r="M16" s="126"/>
      <c r="N16" s="126"/>
      <c r="O16" s="126"/>
      <c r="P16" s="126"/>
      <c r="Q16" s="126"/>
      <c r="R16" s="127"/>
      <c r="S16" s="127"/>
      <c r="T16" s="126"/>
      <c r="U16" s="126"/>
      <c r="V16" s="129"/>
      <c r="W16" s="35">
        <f>SUM(K16:V16)</f>
        <v>0</v>
      </c>
      <c r="X16" s="141"/>
      <c r="Y16" s="19" t="s">
        <v>25</v>
      </c>
      <c r="Z16" s="90">
        <f>+W16</f>
        <v>0</v>
      </c>
      <c r="AA16" s="20" t="str">
        <f>IF(Z16&gt;AB16,"&gt;",IF(Z16&lt;AB16,"&lt;","="))</f>
        <v>=</v>
      </c>
      <c r="AB16" s="140"/>
      <c r="AC16" s="21"/>
      <c r="AD16" s="22" t="s">
        <v>86</v>
      </c>
    </row>
    <row r="17" spans="1:32" s="5" customFormat="1">
      <c r="A17" s="122"/>
      <c r="B17" s="123"/>
      <c r="C17" s="36" t="s">
        <v>87</v>
      </c>
      <c r="D17" s="126"/>
      <c r="E17" s="126"/>
      <c r="F17" s="126"/>
      <c r="G17" s="126"/>
      <c r="H17" s="126"/>
      <c r="I17" s="126"/>
      <c r="J17" s="131"/>
      <c r="K17" s="132"/>
      <c r="L17" s="130"/>
      <c r="M17" s="130"/>
      <c r="N17" s="126"/>
      <c r="O17" s="126"/>
      <c r="P17" s="126"/>
      <c r="Q17" s="126"/>
      <c r="R17" s="127"/>
      <c r="S17" s="127"/>
      <c r="T17" s="126"/>
      <c r="U17" s="126"/>
      <c r="V17" s="129"/>
      <c r="W17" s="37"/>
      <c r="X17" s="12"/>
      <c r="Y17" s="23"/>
      <c r="AA17" s="7" t="s">
        <v>27</v>
      </c>
      <c r="AB17" s="95">
        <f>IF(AA16="&lt;",Z16,AB16)</f>
        <v>0</v>
      </c>
      <c r="AC17" s="24"/>
      <c r="AD17" s="25" t="s">
        <v>28</v>
      </c>
    </row>
    <row r="18" spans="1:32" s="5" customFormat="1">
      <c r="A18" s="122"/>
      <c r="B18" s="123"/>
      <c r="C18" s="38" t="s">
        <v>88</v>
      </c>
      <c r="D18" s="32">
        <f t="shared" ref="D18:U18" si="3">+D16*D17</f>
        <v>0</v>
      </c>
      <c r="E18" s="32">
        <f t="shared" si="3"/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3">
        <f t="shared" si="3"/>
        <v>0</v>
      </c>
      <c r="K18" s="39">
        <f t="shared" si="3"/>
        <v>0</v>
      </c>
      <c r="L18" s="32">
        <f t="shared" si="3"/>
        <v>0</v>
      </c>
      <c r="M18" s="32">
        <f t="shared" si="3"/>
        <v>0</v>
      </c>
      <c r="N18" s="32">
        <f t="shared" si="3"/>
        <v>0</v>
      </c>
      <c r="O18" s="32">
        <f t="shared" si="3"/>
        <v>0</v>
      </c>
      <c r="P18" s="32">
        <f t="shared" si="3"/>
        <v>0</v>
      </c>
      <c r="Q18" s="32">
        <f t="shared" si="3"/>
        <v>0</v>
      </c>
      <c r="R18" s="33">
        <f t="shared" si="3"/>
        <v>0</v>
      </c>
      <c r="S18" s="33">
        <f t="shared" si="3"/>
        <v>0</v>
      </c>
      <c r="T18" s="33">
        <f t="shared" si="3"/>
        <v>0</v>
      </c>
      <c r="U18" s="33">
        <f t="shared" si="3"/>
        <v>0</v>
      </c>
      <c r="V18" s="40">
        <f>+V16*V17</f>
        <v>0</v>
      </c>
      <c r="W18" s="35">
        <f>SUM(K18:V18)</f>
        <v>0</v>
      </c>
      <c r="X18" s="12" t="s">
        <v>3</v>
      </c>
      <c r="Y18" s="4" t="s">
        <v>29</v>
      </c>
      <c r="Z18" s="4"/>
      <c r="AA18" s="4" t="s">
        <v>30</v>
      </c>
      <c r="AB18" s="93"/>
      <c r="AC18" s="32">
        <f>IF(A16=0,0,INT(W18/W16))</f>
        <v>0</v>
      </c>
      <c r="AD18" s="32">
        <f>INT(+AB17*AC18)</f>
        <v>0</v>
      </c>
      <c r="AE18" s="5" t="s">
        <v>31</v>
      </c>
    </row>
    <row r="19" spans="1:32" s="5" customFormat="1">
      <c r="A19" s="124"/>
      <c r="B19" s="125"/>
      <c r="C19" s="36" t="s">
        <v>2</v>
      </c>
      <c r="D19" s="130"/>
      <c r="E19" s="130"/>
      <c r="F19" s="130"/>
      <c r="G19" s="130"/>
      <c r="H19" s="130"/>
      <c r="I19" s="130"/>
      <c r="J19" s="131"/>
      <c r="K19" s="132"/>
      <c r="L19" s="133"/>
      <c r="M19" s="133"/>
      <c r="N19" s="133"/>
      <c r="O19" s="130"/>
      <c r="P19" s="130"/>
      <c r="Q19" s="130"/>
      <c r="R19" s="131"/>
      <c r="S19" s="131"/>
      <c r="T19" s="130"/>
      <c r="U19" s="130"/>
      <c r="V19" s="134"/>
      <c r="W19" s="35"/>
      <c r="X19" s="12"/>
      <c r="Y19" s="19"/>
      <c r="Z19" s="20"/>
      <c r="AA19" s="20"/>
      <c r="AB19" s="94"/>
      <c r="AC19" s="41"/>
      <c r="AD19" s="42"/>
    </row>
    <row r="20" spans="1:32" s="5" customFormat="1" ht="13.5" customHeight="1">
      <c r="A20" s="120"/>
      <c r="B20" s="120"/>
      <c r="C20" s="34" t="s">
        <v>85</v>
      </c>
      <c r="D20" s="126"/>
      <c r="E20" s="126"/>
      <c r="F20" s="126"/>
      <c r="G20" s="126"/>
      <c r="H20" s="126"/>
      <c r="I20" s="126"/>
      <c r="J20" s="127"/>
      <c r="K20" s="128"/>
      <c r="L20" s="126"/>
      <c r="M20" s="126"/>
      <c r="N20" s="126"/>
      <c r="O20" s="126"/>
      <c r="P20" s="126"/>
      <c r="Q20" s="126"/>
      <c r="R20" s="127"/>
      <c r="S20" s="127"/>
      <c r="T20" s="126"/>
      <c r="U20" s="126"/>
      <c r="V20" s="129"/>
      <c r="W20" s="35">
        <f>SUM(K20:V20)</f>
        <v>0</v>
      </c>
      <c r="X20" s="141"/>
      <c r="Y20" s="19" t="s">
        <v>25</v>
      </c>
      <c r="Z20" s="90">
        <f>+W20</f>
        <v>0</v>
      </c>
      <c r="AA20" s="20" t="str">
        <f>IF(Z20&gt;AB20,"&gt;",IF(Z20&lt;AB20,"&lt;","="))</f>
        <v>=</v>
      </c>
      <c r="AB20" s="140"/>
      <c r="AC20" s="21"/>
      <c r="AD20" s="22" t="s">
        <v>86</v>
      </c>
    </row>
    <row r="21" spans="1:32" s="5" customFormat="1" ht="18" customHeight="1">
      <c r="A21" s="122"/>
      <c r="B21" s="122"/>
      <c r="C21" s="36" t="s">
        <v>87</v>
      </c>
      <c r="D21" s="126"/>
      <c r="E21" s="126"/>
      <c r="F21" s="126"/>
      <c r="G21" s="126"/>
      <c r="H21" s="126"/>
      <c r="I21" s="126"/>
      <c r="J21" s="131"/>
      <c r="K21" s="132"/>
      <c r="L21" s="130"/>
      <c r="M21" s="130"/>
      <c r="N21" s="126"/>
      <c r="O21" s="126"/>
      <c r="P21" s="126"/>
      <c r="Q21" s="126"/>
      <c r="R21" s="127"/>
      <c r="S21" s="127"/>
      <c r="T21" s="126"/>
      <c r="U21" s="126"/>
      <c r="V21" s="129"/>
      <c r="W21" s="37"/>
      <c r="X21" s="12"/>
      <c r="Y21" s="23"/>
      <c r="AA21" s="7" t="s">
        <v>27</v>
      </c>
      <c r="AB21" s="95">
        <f>IF(AA20="&lt;",Z20,AB20)</f>
        <v>0</v>
      </c>
      <c r="AC21" s="24"/>
      <c r="AD21" s="25" t="s">
        <v>28</v>
      </c>
    </row>
    <row r="22" spans="1:32" s="5" customFormat="1">
      <c r="A22" s="122"/>
      <c r="B22" s="122"/>
      <c r="C22" s="38" t="s">
        <v>88</v>
      </c>
      <c r="D22" s="32">
        <f t="shared" ref="D22:U22" si="4">+D20*D21</f>
        <v>0</v>
      </c>
      <c r="E22" s="32">
        <f t="shared" si="4"/>
        <v>0</v>
      </c>
      <c r="F22" s="32">
        <f t="shared" si="4"/>
        <v>0</v>
      </c>
      <c r="G22" s="32">
        <f t="shared" si="4"/>
        <v>0</v>
      </c>
      <c r="H22" s="32">
        <f t="shared" si="4"/>
        <v>0</v>
      </c>
      <c r="I22" s="32">
        <f t="shared" si="4"/>
        <v>0</v>
      </c>
      <c r="J22" s="33">
        <f t="shared" si="4"/>
        <v>0</v>
      </c>
      <c r="K22" s="39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 t="shared" si="4"/>
        <v>0</v>
      </c>
      <c r="P22" s="32">
        <f t="shared" si="4"/>
        <v>0</v>
      </c>
      <c r="Q22" s="32">
        <f t="shared" si="4"/>
        <v>0</v>
      </c>
      <c r="R22" s="33">
        <f t="shared" si="4"/>
        <v>0</v>
      </c>
      <c r="S22" s="33">
        <f t="shared" si="4"/>
        <v>0</v>
      </c>
      <c r="T22" s="33">
        <f t="shared" si="4"/>
        <v>0</v>
      </c>
      <c r="U22" s="33">
        <f t="shared" si="4"/>
        <v>0</v>
      </c>
      <c r="V22" s="40">
        <f>+V20*V21</f>
        <v>0</v>
      </c>
      <c r="W22" s="35">
        <f>SUM(K22:V22)</f>
        <v>0</v>
      </c>
      <c r="X22" s="12" t="s">
        <v>3</v>
      </c>
      <c r="Y22" s="4" t="s">
        <v>29</v>
      </c>
      <c r="Z22" s="4"/>
      <c r="AA22" s="4" t="s">
        <v>30</v>
      </c>
      <c r="AB22" s="93"/>
      <c r="AC22" s="32">
        <f>IF(A20=0,0,INT(W22/W20))</f>
        <v>0</v>
      </c>
      <c r="AD22" s="32">
        <f>INT(+AB21*AC22)</f>
        <v>0</v>
      </c>
      <c r="AE22" s="5" t="s">
        <v>31</v>
      </c>
    </row>
    <row r="23" spans="1:32" s="5" customFormat="1">
      <c r="A23" s="124"/>
      <c r="B23" s="124"/>
      <c r="C23" s="36" t="s">
        <v>2</v>
      </c>
      <c r="D23" s="130"/>
      <c r="E23" s="130"/>
      <c r="F23" s="130"/>
      <c r="G23" s="130"/>
      <c r="H23" s="130"/>
      <c r="I23" s="130"/>
      <c r="J23" s="131"/>
      <c r="K23" s="132"/>
      <c r="L23" s="133"/>
      <c r="M23" s="133"/>
      <c r="N23" s="133"/>
      <c r="O23" s="130"/>
      <c r="P23" s="130"/>
      <c r="Q23" s="130"/>
      <c r="R23" s="131"/>
      <c r="S23" s="131"/>
      <c r="T23" s="130"/>
      <c r="U23" s="130"/>
      <c r="V23" s="134"/>
      <c r="W23" s="35"/>
      <c r="X23" s="12"/>
      <c r="Y23" s="19"/>
      <c r="Z23" s="20"/>
      <c r="AA23" s="20"/>
      <c r="AB23" s="94"/>
      <c r="AC23" s="41"/>
      <c r="AD23" s="42"/>
    </row>
    <row r="24" spans="1:32" s="5" customFormat="1" ht="13.5" customHeight="1">
      <c r="A24" s="120"/>
      <c r="B24" s="120"/>
      <c r="C24" s="34" t="s">
        <v>85</v>
      </c>
      <c r="D24" s="126"/>
      <c r="E24" s="126"/>
      <c r="F24" s="126"/>
      <c r="G24" s="126"/>
      <c r="H24" s="126"/>
      <c r="I24" s="126"/>
      <c r="J24" s="127"/>
      <c r="K24" s="128"/>
      <c r="L24" s="126"/>
      <c r="M24" s="126"/>
      <c r="N24" s="126"/>
      <c r="O24" s="126"/>
      <c r="P24" s="126"/>
      <c r="Q24" s="126"/>
      <c r="R24" s="127"/>
      <c r="S24" s="127"/>
      <c r="T24" s="126"/>
      <c r="U24" s="126"/>
      <c r="V24" s="129"/>
      <c r="W24" s="35">
        <f>SUM(K24:V24)</f>
        <v>0</v>
      </c>
      <c r="X24" s="141"/>
      <c r="Y24" s="19" t="s">
        <v>25</v>
      </c>
      <c r="Z24" s="91">
        <f>+W24</f>
        <v>0</v>
      </c>
      <c r="AA24" s="20" t="str">
        <f>IF(Z24&gt;AB24,"&gt;",IF(Z24&lt;AB24,"&lt;","="))</f>
        <v>=</v>
      </c>
      <c r="AB24" s="140"/>
      <c r="AC24" s="21"/>
      <c r="AD24" s="22" t="s">
        <v>86</v>
      </c>
    </row>
    <row r="25" spans="1:32" s="5" customFormat="1">
      <c r="A25" s="122"/>
      <c r="B25" s="122"/>
      <c r="C25" s="36" t="s">
        <v>87</v>
      </c>
      <c r="D25" s="126"/>
      <c r="E25" s="126"/>
      <c r="F25" s="126"/>
      <c r="G25" s="126"/>
      <c r="H25" s="126"/>
      <c r="I25" s="126"/>
      <c r="J25" s="131"/>
      <c r="K25" s="132"/>
      <c r="L25" s="130"/>
      <c r="M25" s="130"/>
      <c r="N25" s="126"/>
      <c r="O25" s="126"/>
      <c r="P25" s="126"/>
      <c r="Q25" s="126"/>
      <c r="R25" s="127"/>
      <c r="S25" s="127"/>
      <c r="T25" s="126"/>
      <c r="U25" s="126"/>
      <c r="V25" s="129"/>
      <c r="W25" s="37"/>
      <c r="X25" s="12"/>
      <c r="Y25" s="23"/>
      <c r="AA25" s="7" t="s">
        <v>27</v>
      </c>
      <c r="AB25" s="95">
        <f>IF(AA24="&lt;",Z24,AB24)</f>
        <v>0</v>
      </c>
      <c r="AC25" s="24"/>
      <c r="AD25" s="25" t="s">
        <v>28</v>
      </c>
    </row>
    <row r="26" spans="1:32" s="5" customFormat="1">
      <c r="A26" s="122"/>
      <c r="B26" s="122"/>
      <c r="C26" s="38" t="s">
        <v>88</v>
      </c>
      <c r="D26" s="32">
        <f t="shared" ref="D26:U26" si="5">+D24*D25</f>
        <v>0</v>
      </c>
      <c r="E26" s="32">
        <f t="shared" si="5"/>
        <v>0</v>
      </c>
      <c r="F26" s="32">
        <f t="shared" si="5"/>
        <v>0</v>
      </c>
      <c r="G26" s="32">
        <f t="shared" si="5"/>
        <v>0</v>
      </c>
      <c r="H26" s="32">
        <f t="shared" si="5"/>
        <v>0</v>
      </c>
      <c r="I26" s="32">
        <f t="shared" si="5"/>
        <v>0</v>
      </c>
      <c r="J26" s="33">
        <f t="shared" si="5"/>
        <v>0</v>
      </c>
      <c r="K26" s="39">
        <f t="shared" si="5"/>
        <v>0</v>
      </c>
      <c r="L26" s="32">
        <f t="shared" si="5"/>
        <v>0</v>
      </c>
      <c r="M26" s="32">
        <f t="shared" si="5"/>
        <v>0</v>
      </c>
      <c r="N26" s="32">
        <f t="shared" si="5"/>
        <v>0</v>
      </c>
      <c r="O26" s="32">
        <f t="shared" si="5"/>
        <v>0</v>
      </c>
      <c r="P26" s="32">
        <f t="shared" si="5"/>
        <v>0</v>
      </c>
      <c r="Q26" s="32">
        <f t="shared" si="5"/>
        <v>0</v>
      </c>
      <c r="R26" s="33">
        <f t="shared" si="5"/>
        <v>0</v>
      </c>
      <c r="S26" s="33">
        <f t="shared" si="5"/>
        <v>0</v>
      </c>
      <c r="T26" s="33">
        <f t="shared" si="5"/>
        <v>0</v>
      </c>
      <c r="U26" s="33">
        <f t="shared" si="5"/>
        <v>0</v>
      </c>
      <c r="V26" s="40">
        <f>+V24*V25</f>
        <v>0</v>
      </c>
      <c r="W26" s="35">
        <f>SUM(K26:V26)</f>
        <v>0</v>
      </c>
      <c r="X26" s="12" t="s">
        <v>3</v>
      </c>
      <c r="Y26" s="4" t="s">
        <v>29</v>
      </c>
      <c r="Z26" s="4"/>
      <c r="AA26" s="4" t="s">
        <v>30</v>
      </c>
      <c r="AB26" s="93"/>
      <c r="AC26" s="32">
        <f>IF(A24=0,0,INT(W26/W24))</f>
        <v>0</v>
      </c>
      <c r="AD26" s="32">
        <f>INT(+AB25*AC26)</f>
        <v>0</v>
      </c>
      <c r="AE26" s="5" t="s">
        <v>31</v>
      </c>
    </row>
    <row r="27" spans="1:32" s="5" customFormat="1">
      <c r="A27" s="124"/>
      <c r="B27" s="124"/>
      <c r="C27" s="36" t="s">
        <v>2</v>
      </c>
      <c r="D27" s="130"/>
      <c r="E27" s="130"/>
      <c r="F27" s="130"/>
      <c r="G27" s="130"/>
      <c r="H27" s="130"/>
      <c r="I27" s="130"/>
      <c r="J27" s="131"/>
      <c r="K27" s="132"/>
      <c r="L27" s="133"/>
      <c r="M27" s="133"/>
      <c r="N27" s="133"/>
      <c r="O27" s="130"/>
      <c r="P27" s="130"/>
      <c r="Q27" s="130"/>
      <c r="R27" s="131"/>
      <c r="S27" s="131"/>
      <c r="T27" s="130"/>
      <c r="U27" s="130"/>
      <c r="V27" s="134"/>
      <c r="W27" s="35"/>
      <c r="X27" s="12"/>
      <c r="Y27" s="19"/>
      <c r="Z27" s="20"/>
      <c r="AA27" s="20"/>
      <c r="AB27" s="94"/>
      <c r="AC27" s="41"/>
      <c r="AD27" s="42"/>
      <c r="AF27" s="6"/>
    </row>
    <row r="28" spans="1:32" s="5" customFormat="1" ht="13.5" customHeight="1">
      <c r="A28" s="120"/>
      <c r="B28" s="120"/>
      <c r="C28" s="34" t="s">
        <v>85</v>
      </c>
      <c r="D28" s="126"/>
      <c r="E28" s="126"/>
      <c r="F28" s="126"/>
      <c r="G28" s="126"/>
      <c r="H28" s="126"/>
      <c r="I28" s="126"/>
      <c r="J28" s="127"/>
      <c r="K28" s="128"/>
      <c r="L28" s="126"/>
      <c r="M28" s="126"/>
      <c r="N28" s="126"/>
      <c r="O28" s="126"/>
      <c r="P28" s="126"/>
      <c r="Q28" s="126"/>
      <c r="R28" s="127"/>
      <c r="S28" s="127"/>
      <c r="T28" s="126"/>
      <c r="U28" s="126"/>
      <c r="V28" s="129"/>
      <c r="W28" s="35">
        <f>SUM(K28:V28)</f>
        <v>0</v>
      </c>
      <c r="X28" s="141"/>
      <c r="Y28" s="19" t="s">
        <v>25</v>
      </c>
      <c r="Z28" s="90">
        <f>+W28</f>
        <v>0</v>
      </c>
      <c r="AA28" s="20" t="str">
        <f>IF(Z28&gt;AB28,"&gt;",IF(Z28&lt;AB28,"&lt;","="))</f>
        <v>=</v>
      </c>
      <c r="AB28" s="140"/>
      <c r="AC28" s="21"/>
      <c r="AD28" s="22" t="s">
        <v>86</v>
      </c>
      <c r="AF28" s="6" t="s">
        <v>92</v>
      </c>
    </row>
    <row r="29" spans="1:32" s="5" customFormat="1">
      <c r="A29" s="122"/>
      <c r="B29" s="122"/>
      <c r="C29" s="36" t="s">
        <v>87</v>
      </c>
      <c r="D29" s="126"/>
      <c r="E29" s="126"/>
      <c r="F29" s="126"/>
      <c r="G29" s="126"/>
      <c r="H29" s="126"/>
      <c r="I29" s="126"/>
      <c r="J29" s="131"/>
      <c r="K29" s="132"/>
      <c r="L29" s="130"/>
      <c r="M29" s="130"/>
      <c r="N29" s="126"/>
      <c r="O29" s="126"/>
      <c r="P29" s="126"/>
      <c r="Q29" s="126"/>
      <c r="R29" s="127"/>
      <c r="S29" s="127"/>
      <c r="T29" s="126"/>
      <c r="U29" s="126"/>
      <c r="V29" s="129"/>
      <c r="W29" s="37"/>
      <c r="X29" s="12"/>
      <c r="Y29" s="23"/>
      <c r="AA29" s="7" t="s">
        <v>27</v>
      </c>
      <c r="AB29" s="95">
        <f>IF(AA28="&lt;",Z28,AB28)</f>
        <v>0</v>
      </c>
      <c r="AC29" s="24"/>
      <c r="AD29" s="25" t="s">
        <v>28</v>
      </c>
    </row>
    <row r="30" spans="1:32" s="5" customFormat="1">
      <c r="A30" s="122"/>
      <c r="B30" s="122"/>
      <c r="C30" s="38" t="s">
        <v>88</v>
      </c>
      <c r="D30" s="32">
        <f t="shared" ref="D30:U30" si="6">+D28*D29</f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3">
        <f t="shared" si="6"/>
        <v>0</v>
      </c>
      <c r="K30" s="39">
        <f t="shared" si="6"/>
        <v>0</v>
      </c>
      <c r="L30" s="32">
        <f t="shared" si="6"/>
        <v>0</v>
      </c>
      <c r="M30" s="32">
        <f t="shared" si="6"/>
        <v>0</v>
      </c>
      <c r="N30" s="32">
        <f t="shared" si="6"/>
        <v>0</v>
      </c>
      <c r="O30" s="32">
        <f t="shared" si="6"/>
        <v>0</v>
      </c>
      <c r="P30" s="32">
        <f t="shared" si="6"/>
        <v>0</v>
      </c>
      <c r="Q30" s="32">
        <f t="shared" si="6"/>
        <v>0</v>
      </c>
      <c r="R30" s="33">
        <f t="shared" si="6"/>
        <v>0</v>
      </c>
      <c r="S30" s="33">
        <f t="shared" si="6"/>
        <v>0</v>
      </c>
      <c r="T30" s="33">
        <f t="shared" si="6"/>
        <v>0</v>
      </c>
      <c r="U30" s="33">
        <f t="shared" si="6"/>
        <v>0</v>
      </c>
      <c r="V30" s="40">
        <f>+V28*V29</f>
        <v>0</v>
      </c>
      <c r="W30" s="35">
        <f>SUM(K30:V30)</f>
        <v>0</v>
      </c>
      <c r="X30" s="12" t="s">
        <v>3</v>
      </c>
      <c r="Y30" s="4" t="s">
        <v>29</v>
      </c>
      <c r="Z30" s="4"/>
      <c r="AA30" s="4" t="s">
        <v>30</v>
      </c>
      <c r="AB30" s="93"/>
      <c r="AC30" s="32">
        <f>IF(A28=0,0,INT(W30/W28))</f>
        <v>0</v>
      </c>
      <c r="AD30" s="32">
        <f>INT(+AB29*AC30)</f>
        <v>0</v>
      </c>
      <c r="AE30" s="5" t="s">
        <v>31</v>
      </c>
    </row>
    <row r="31" spans="1:32" s="5" customFormat="1" ht="14.25" thickBot="1">
      <c r="A31" s="124"/>
      <c r="B31" s="124"/>
      <c r="C31" s="36" t="s">
        <v>2</v>
      </c>
      <c r="D31" s="130"/>
      <c r="E31" s="130"/>
      <c r="F31" s="130"/>
      <c r="G31" s="130"/>
      <c r="H31" s="130"/>
      <c r="I31" s="130"/>
      <c r="J31" s="131"/>
      <c r="K31" s="135"/>
      <c r="L31" s="136"/>
      <c r="M31" s="136"/>
      <c r="N31" s="136"/>
      <c r="O31" s="137"/>
      <c r="P31" s="137"/>
      <c r="Q31" s="137"/>
      <c r="R31" s="138"/>
      <c r="S31" s="138"/>
      <c r="T31" s="137"/>
      <c r="U31" s="137"/>
      <c r="V31" s="139"/>
      <c r="W31" s="35"/>
      <c r="X31" s="12"/>
      <c r="Y31" s="19"/>
      <c r="Z31" s="20"/>
      <c r="AA31" s="20"/>
      <c r="AB31" s="94"/>
      <c r="AC31" s="41"/>
      <c r="AD31" s="42"/>
    </row>
    <row r="32" spans="1:32" s="5" customFormat="1">
      <c r="A32" s="43"/>
      <c r="B32" s="43"/>
      <c r="C32"/>
      <c r="D32"/>
      <c r="E32"/>
      <c r="F32"/>
      <c r="G32"/>
      <c r="H32"/>
      <c r="S32"/>
      <c r="T32"/>
      <c r="U32"/>
      <c r="V32"/>
      <c r="W32"/>
      <c r="X32"/>
      <c r="Y32"/>
      <c r="Z32"/>
      <c r="AA32"/>
      <c r="AB32" s="92"/>
      <c r="AC32" s="7" t="s">
        <v>89</v>
      </c>
      <c r="AD32" s="30">
        <f>SUMIF($AE$6:AE31,$AE$32,$AD$6:AD31)</f>
        <v>0</v>
      </c>
      <c r="AE32" s="5" t="s">
        <v>31</v>
      </c>
    </row>
    <row r="33" spans="1:28" s="1" customFormat="1">
      <c r="A33" s="1" t="s">
        <v>1</v>
      </c>
      <c r="K33" s="2"/>
      <c r="AB33" s="96"/>
    </row>
    <row r="34" spans="1:28" s="3" customFormat="1" ht="36" customHeight="1">
      <c r="A34" s="106" t="s">
        <v>68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AB34" s="97"/>
    </row>
    <row r="35" spans="1:28" ht="17.25">
      <c r="N35" s="26"/>
    </row>
    <row r="38" spans="1:28" ht="17.25">
      <c r="N38" s="45"/>
    </row>
  </sheetData>
  <mergeCells count="19">
    <mergeCell ref="A1:B1"/>
    <mergeCell ref="Z2:AB2"/>
    <mergeCell ref="AC2:AD2"/>
    <mergeCell ref="W3:X3"/>
    <mergeCell ref="A4:A7"/>
    <mergeCell ref="B4:B7"/>
    <mergeCell ref="A8:A11"/>
    <mergeCell ref="B8:B11"/>
    <mergeCell ref="A12:A15"/>
    <mergeCell ref="B12:B15"/>
    <mergeCell ref="A16:A19"/>
    <mergeCell ref="B16:B19"/>
    <mergeCell ref="A34:N34"/>
    <mergeCell ref="A20:A23"/>
    <mergeCell ref="B20:B23"/>
    <mergeCell ref="A24:A27"/>
    <mergeCell ref="B24:B27"/>
    <mergeCell ref="A28:A31"/>
    <mergeCell ref="B28:B31"/>
  </mergeCells>
  <phoneticPr fontId="2"/>
  <printOptions horizontalCentered="1"/>
  <pageMargins left="0.59055118110236227" right="0.43307086614173229" top="0.74803149606299213" bottom="0.62992125984251968" header="0.51181102362204722" footer="0.27559055118110237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6"/>
  <sheetViews>
    <sheetView workbookViewId="0">
      <selection activeCell="A2" sqref="A2:A6"/>
    </sheetView>
  </sheetViews>
  <sheetFormatPr defaultRowHeight="13.5"/>
  <sheetData>
    <row r="1" spans="1:1">
      <c r="A1" t="s">
        <v>64</v>
      </c>
    </row>
    <row r="2" spans="1:1">
      <c r="A2" t="s">
        <v>73</v>
      </c>
    </row>
    <row r="3" spans="1:1">
      <c r="A3" t="s">
        <v>61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</sheetData>
  <phoneticPr fontId="2"/>
  <pageMargins left="0.7" right="0.7" top="0.75" bottom="0.75" header="0.3" footer="0.3"/>
</worksheet>
</file>