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ity.ichinoseki.iwate.jp\FileShare\R02\部課共有\市長部局\総務部\財政課\02_財政係\6 決算統計\令和02年度\11_決算統計関係調査\20210225令和元年度財政状況資料集の作成について\05_HP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69" i="12" l="1"/>
  <c r="AF69" i="12"/>
  <c r="AA69" i="12"/>
  <c r="V69" i="12"/>
  <c r="Q69" i="12"/>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E36" i="10"/>
  <c r="AM36" i="10"/>
  <c r="U36" i="10"/>
  <c r="C36" i="10"/>
  <c r="BE35" i="10"/>
  <c r="AM35" i="10"/>
  <c r="U35" i="10"/>
  <c r="C35" i="10"/>
  <c r="CO34" i="10"/>
  <c r="CO35" i="10" s="1"/>
  <c r="CO36" i="10" s="1"/>
  <c r="CO37"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<sst xmlns="http://schemas.openxmlformats.org/spreadsheetml/2006/main" count="1032" uniqueCount="605">
  <si>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</si>
  <si>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</si>
  <si>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</si>
  <si>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</si>
  <si>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</si>
  <si>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</si>
  <si>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</si>
  <si>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</si>
  <si>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</si>
  <si>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</si>
  <si>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</si>
  <si>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</si>
  <si>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</si>
  <si>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</si>
  <si>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</si>
  <si>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</si>
  <si>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</si>
  <si>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</si>
  <si>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</si>
  <si>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</si>
  <si>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</si>
  <si>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</si>
  <si>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</si>
  <si>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</si>
  <si>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</si>
  <si>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</si>
  <si>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</si>
  <si>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</si>
  <si>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</si>
  <si>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</si>
  <si>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</si>
  <si>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</si>
  <si>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</si>
  <si>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</si>
  <si>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</si>
  <si>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</si>
  <si>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</si>
  <si>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</si>
  <si>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</si>
  <si>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</si>
  <si>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</si>
  <si>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</si>
  <si>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</si>
  <si>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</si>
  <si>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</si>
  <si>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</si>
  <si>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</si>
  <si>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</si>
  <si>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</si>
  <si>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</si>
  <si>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</si>
  <si>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</si>
  <si>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</si>
  <si>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</si>
  <si>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</si>
  <si>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</si>
  <si>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</si>
  <si>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</si>
  <si>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</si>
  <si>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</si>
  <si>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</si>
  <si>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</si>
  <si>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</si>
  <si>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</si>
  <si>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</si>
  <si>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</si>
  <si>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</si>
  <si>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</si>
  <si>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</si>
  <si>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</si>
  <si>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</si>
  <si>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</si>
  <si>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</si>
  <si>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</si>
  <si>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</si>
  <si>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</si>
  <si>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</si>
  <si>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</si>
  <si>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</si>
  <si>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</si>
  <si>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</si>
  <si>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</si>
  <si>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</si>
  <si>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</si>
  <si>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</si>
  <si>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</si>
  <si>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</si>
  <si>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</si>
  <si>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</si>
  <si>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</si>
  <si>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</si>
  <si>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</si>
  <si>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</si>
  <si>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</si>
  <si>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</si>
  <si>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</si>
  <si>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</si>
  <si>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</si>
  <si>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</si>
  <si>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</si>
  <si>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</si>
  <si>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</si>
  <si>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</si>
  <si>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</si>
  <si>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</si>
  <si>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</si>
  <si>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</si>
  <si>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</si>
  <si>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</si>
  <si>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</si>
  <si>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</si>
  <si>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</si>
  <si>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</si>
  <si>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</si>
  <si>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</si>
  <si>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</si>
  <si>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</si>
  <si>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</si>
  <si>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</si>
  <si>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</si>
  <si>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</si>
  <si>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</si>
  <si>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</si>
  <si>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</si>
  <si>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</si>
  <si>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</si>
  <si>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</si>
  <si>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</si>
  <si>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</si>
  <si>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</si>
  <si>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</si>
  <si>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</si>
  <si>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</si>
  <si>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</si>
  <si>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</si>
  <si>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</si>
  <si>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</si>
  <si>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</si>
  <si>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</si>
  <si>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</si>
  <si>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</si>
  <si>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</si>
  <si>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</si>
  <si>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</si>
  <si>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</si>
  <si>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</si>
  <si>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</si>
  <si>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</si>
  <si>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</si>
  <si>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</si>
  <si>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</si>
  <si>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</si>
  <si>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</si>
  <si>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</si>
  <si>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</si>
  <si>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</si>
  <si>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</si>
  <si>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</si>
  <si>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</si>
  <si>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</si>
  <si>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</si>
  <si>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</si>
  <si>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</si>
  <si>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</si>
  <si>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</si>
  <si>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</si>
  <si>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</si>
  <si>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</si>
  <si>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</si>
  <si>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</si>
  <si>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</si>
  <si>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</si>
  <si>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</si>
  <si>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</si>
  <si>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</si>
  <si>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</si>
  <si>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</si>
  <si>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</si>
  <si>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</si>
  <si>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</si>
  <si>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</si>
  <si>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</si>
  <si>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</si>
  <si>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</si>
  <si>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</si>
  <si>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</si>
  <si>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</si>
  <si>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</si>
  <si>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</si>
  <si>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</si>
  <si>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</si>
  <si>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</si>
  <si>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</si>
  <si>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</si>
  <si>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</si>
  <si>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</si>
  <si>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</si>
  <si>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</si>
  <si>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</si>
  <si>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</si>
  <si>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</si>
  <si>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</si>
  <si>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</si>
  <si>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</si>
  <si>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</si>
  <si>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</si>
  <si>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</si>
  <si>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</si>
  <si>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</si>
  <si>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</si>
  <si>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</si>
  <si>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</si>
  <si>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</si>
  <si>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岩手県一関市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</si>
  <si>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</si>
  <si>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</si>
  <si>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</si>
  <si>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</si>
  <si>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</si>
  <si>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</si>
  <si>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</si>
  <si>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</si>
  <si>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</si>
  <si>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</si>
  <si>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</si>
  <si>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</si>
  <si>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</si>
  <si>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</si>
  <si>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</si>
  <si>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</si>
  <si>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</si>
  <si>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</si>
  <si>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</si>
  <si>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</si>
  <si>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</si>
  <si>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</si>
  <si>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</si>
  <si>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</si>
  <si>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</si>
  <si>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</si>
  <si>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</si>
  <si>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</si>
  <si>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</si>
  <si>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</si>
  <si>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</si>
  <si>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</si>
  <si>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</si>
  <si>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</si>
  <si>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</si>
  <si>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</si>
  <si>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</si>
  <si>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</si>
  <si>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</si>
  <si>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</si>
  <si>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</si>
  <si>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</si>
  <si>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</si>
  <si>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</si>
  <si>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</si>
  <si>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</si>
  <si>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</si>
  <si>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</si>
  <si>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</si>
  <si>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</si>
  <si>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</si>
  <si>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</si>
  <si>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</si>
  <si>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</si>
  <si>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</si>
  <si>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</si>
  <si>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</si>
  <si>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</si>
  <si>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</si>
  <si>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</si>
  <si>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</si>
  <si>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</si>
  <si>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</si>
  <si>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</si>
  <si>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</si>
  <si>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</si>
  <si>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</si>
  <si>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</si>
  <si>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</si>
  <si>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</si>
  <si>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</si>
  <si>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</si>
  <si>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</si>
  <si>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</si>
  <si>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</si>
  <si>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</si>
  <si>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</si>
  <si>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</si>
  <si>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</si>
  <si>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</si>
  <si>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</si>
  <si>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</si>
  <si>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</si>
  <si>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</si>
  <si>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</si>
  <si>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</si>
  <si>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</si>
  <si>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</si>
  <si>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</si>
  <si>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</si>
  <si>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</si>
  <si>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</si>
  <si>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</si>
  <si>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</si>
  <si>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</si>
  <si>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</si>
  <si>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</si>
  <si>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</si>
  <si>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</si>
  <si>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</si>
  <si>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</si>
  <si>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</si>
  <si>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</si>
  <si>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</si>
  <si>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</si>
  <si>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</si>
  <si>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</si>
  <si>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</si>
  <si>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</si>
  <si>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</si>
  <si>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</si>
  <si>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</si>
  <si>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</si>
  <si>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</si>
  <si>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</si>
  <si>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</si>
  <si>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</si>
  <si>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</si>
  <si>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</si>
  <si>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</si>
  <si>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</si>
  <si>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</si>
  <si>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</si>
  <si>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</si>
  <si>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</si>
  <si>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</si>
  <si>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</si>
  <si>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</si>
  <si>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</si>
  <si>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</si>
  <si>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</si>
  <si>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</si>
  <si>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</si>
  <si>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</si>
  <si>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</si>
  <si>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</si>
  <si>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</si>
  <si>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</si>
  <si>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</si>
  <si>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</si>
  <si>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</si>
  <si>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</si>
  <si>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</si>
  <si>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</si>
  <si>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</si>
  <si>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</si>
  <si>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</si>
  <si>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</si>
  <si>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</si>
  <si>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</si>
  <si>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</si>
  <si>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</si>
  <si>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</si>
  <si>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岩手県一関市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</si>
  <si>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</si>
  <si>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</si>
  <si>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</si>
  <si>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</si>
  <si>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</si>
  <si>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</si>
  <si>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</si>
  <si>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</si>
  <si>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</si>
  <si>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</si>
  <si>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</si>
  <si>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</si>
  <si>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</si>
  <si>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</si>
  <si>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</si>
  <si>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</si>
  <si>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</si>
  <si>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</si>
  <si>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</si>
  <si>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</si>
  <si>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</si>
  <si>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市営バス事業特別会計</t>
    <phoneticPr fontId="5"/>
  </si>
  <si>
    <t>物品調達特別会計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</si>
  <si>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</si>
  <si>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</si>
  <si>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</si>
  <si>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</si>
  <si>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</si>
  <si>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</si>
  <si>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</si>
  <si>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</si>
  <si>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</si>
  <si>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</si>
  <si>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</si>
  <si>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</si>
  <si>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</si>
  <si>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</si>
  <si>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</si>
  <si>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</si>
  <si>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</si>
  <si>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一関市水道事業</t>
    <phoneticPr fontId="5"/>
  </si>
  <si>
    <t>法適用企業</t>
    <phoneticPr fontId="5"/>
  </si>
  <si>
    <t>一関市工業用水道事業</t>
    <phoneticPr fontId="5"/>
  </si>
  <si>
    <t>一関市病院事業</t>
    <phoneticPr fontId="5"/>
  </si>
  <si>
    <t>法適用企業</t>
    <phoneticPr fontId="5"/>
  </si>
  <si>
    <t>下水道事業</t>
    <phoneticPr fontId="5"/>
  </si>
  <si>
    <t>法非適用企業</t>
    <phoneticPr fontId="5"/>
  </si>
  <si>
    <t>農業集落排水事業</t>
    <phoneticPr fontId="5"/>
  </si>
  <si>
    <t>法非適用企業</t>
    <phoneticPr fontId="5"/>
  </si>
  <si>
    <t>浄化槽事業</t>
    <phoneticPr fontId="5"/>
  </si>
  <si>
    <t>工業団地整備事業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</si>
  <si>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</si>
  <si>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</si>
  <si>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</si>
  <si>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</si>
  <si>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</si>
  <si>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</si>
  <si>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</si>
  <si>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</si>
  <si>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</si>
  <si>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</si>
  <si>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</si>
  <si>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</si>
  <si>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</si>
  <si>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</si>
  <si>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</si>
  <si>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</si>
  <si>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</si>
  <si>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</si>
  <si>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</si>
  <si>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</si>
  <si>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</si>
  <si>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</si>
  <si>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</si>
  <si>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</si>
  <si>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</si>
  <si>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</si>
  <si>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</si>
  <si>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</si>
  <si>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</si>
  <si>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</si>
  <si>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</si>
  <si>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</si>
  <si>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</si>
  <si>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</si>
  <si>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</si>
  <si>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</si>
  <si>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</si>
  <si>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</si>
  <si>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</si>
  <si>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</si>
  <si>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</si>
  <si>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</si>
  <si>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</si>
  <si>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</si>
  <si>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</si>
  <si>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</si>
  <si>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</si>
  <si>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</si>
  <si>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</si>
  <si>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</si>
  <si>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</si>
  <si>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</si>
  <si>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</si>
  <si>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</si>
  <si>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</si>
  <si>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</si>
  <si>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</si>
  <si>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</si>
  <si>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</si>
  <si>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</si>
  <si>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</si>
  <si>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一関市水道事業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</si>
  <si>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</si>
  <si>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</si>
  <si>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</si>
  <si>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</si>
  <si>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</si>
  <si>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</si>
  <si>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</si>
  <si>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</si>
  <si>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</si>
  <si>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</si>
  <si>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</si>
  <si>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</si>
  <si>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</si>
  <si>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</si>
  <si>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</si>
  <si>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</si>
  <si>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</si>
  <si>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</si>
  <si>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</si>
  <si>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</si>
  <si>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</si>
  <si>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</si>
  <si>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</si>
  <si>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</si>
  <si>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</si>
  <si>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</si>
  <si>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</si>
  <si>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</si>
  <si>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</si>
  <si>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</si>
  <si>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</si>
  <si>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</si>
  <si>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</si>
  <si>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</si>
  <si>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</si>
  <si>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</si>
  <si>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</si>
  <si>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</si>
  <si>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</si>
  <si>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</si>
  <si>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</si>
  <si>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</si>
  <si>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</si>
  <si>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</si>
  <si>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</si>
  <si>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</si>
  <si>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</si>
  <si>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</si>
  <si>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</si>
  <si>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</si>
  <si>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</si>
  <si>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</si>
  <si>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</si>
  <si>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</si>
  <si>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</si>
  <si>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</si>
  <si>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</si>
  <si>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</si>
  <si>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</si>
  <si>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</si>
  <si>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</si>
  <si>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</si>
  <si>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</si>
  <si>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</si>
  <si>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</si>
  <si>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</si>
  <si>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</si>
  <si>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</si>
  <si>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</si>
  <si>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</si>
  <si>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</si>
  <si>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</si>
  <si>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</si>
  <si>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</si>
  <si>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</si>
  <si>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</si>
  <si>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</si>
  <si>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</si>
  <si>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</si>
  <si>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</si>
  <si>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</si>
  <si>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</si>
  <si>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</si>
  <si>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</si>
  <si>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</si>
  <si>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</si>
  <si>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</si>
  <si>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0.58</t>
  </si>
  <si>
    <t>▲ 0.45</t>
  </si>
  <si>
    <t>▲ 0.26</t>
  </si>
  <si>
    <t>一般会計</t>
  </si>
  <si>
    <t>一関市水道事業</t>
  </si>
  <si>
    <t>一関市病院事業</t>
  </si>
  <si>
    <t>下水道事業</t>
  </si>
  <si>
    <t>国民健康保険特別会計（事業勘定）</t>
  </si>
  <si>
    <t>一関市工業用水道事業</t>
  </si>
  <si>
    <t>工業団地整備事業</t>
  </si>
  <si>
    <t>農業集落排水事業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</si>
  <si>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</si>
  <si>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</si>
  <si>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</si>
  <si>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</si>
  <si>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</si>
  <si>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</si>
  <si>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</si>
  <si>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</si>
  <si>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一関地区広域行政組合</t>
    <rPh sb="0" eb="2">
      <t>イチノセキ</t>
    </rPh>
    <rPh sb="2" eb="4">
      <t>チク</t>
    </rPh>
    <rPh sb="4" eb="6">
      <t>コウイキ</t>
    </rPh>
    <rPh sb="6" eb="8">
      <t>ギョウセイ</t>
    </rPh>
    <rPh sb="8" eb="10">
      <t>クミアイ</t>
    </rPh>
    <phoneticPr fontId="2"/>
  </si>
  <si>
    <t>岩手県市町村総合事務組合</t>
    <rPh sb="0" eb="3">
      <t>イワテケン</t>
    </rPh>
    <rPh sb="3" eb="6">
      <t>シチョウソン</t>
    </rPh>
    <rPh sb="6" eb="8">
      <t>ソウゴウ</t>
    </rPh>
    <rPh sb="8" eb="10">
      <t>ジム</t>
    </rPh>
    <rPh sb="10" eb="12">
      <t>クミアイ</t>
    </rPh>
    <phoneticPr fontId="2"/>
  </si>
  <si>
    <t>岩手県後期高齢者医療広域連合</t>
    <rPh sb="0" eb="3">
      <t>イワテケン</t>
    </rPh>
    <rPh sb="3" eb="5">
      <t>コウキ</t>
    </rPh>
    <rPh sb="5" eb="8">
      <t>コウレイシャ</t>
    </rPh>
    <rPh sb="8" eb="10">
      <t>イリョウ</t>
    </rPh>
    <rPh sb="10" eb="12">
      <t>コウイキ</t>
    </rPh>
    <rPh sb="12" eb="14">
      <t>レンゴウ</t>
    </rPh>
    <phoneticPr fontId="2"/>
  </si>
  <si>
    <t>-</t>
    <phoneticPr fontId="2"/>
  </si>
  <si>
    <t>-</t>
    <phoneticPr fontId="2"/>
  </si>
  <si>
    <t>-</t>
    <phoneticPr fontId="2"/>
  </si>
  <si>
    <t>-</t>
    <phoneticPr fontId="2"/>
  </si>
  <si>
    <t>-</t>
    <phoneticPr fontId="2"/>
  </si>
  <si>
    <t>岩手県南技術研究センター</t>
    <rPh sb="0" eb="3">
      <t>イワテケン</t>
    </rPh>
    <rPh sb="3" eb="4">
      <t>ミナミ</t>
    </rPh>
    <rPh sb="4" eb="6">
      <t>ギジュツ</t>
    </rPh>
    <rPh sb="6" eb="8">
      <t>ケンキュウ</t>
    </rPh>
    <phoneticPr fontId="2"/>
  </si>
  <si>
    <t>一関地区土地開発公社</t>
    <rPh sb="0" eb="2">
      <t>イチノセキ</t>
    </rPh>
    <rPh sb="2" eb="4">
      <t>チク</t>
    </rPh>
    <rPh sb="4" eb="6">
      <t>トチ</t>
    </rPh>
    <rPh sb="6" eb="8">
      <t>カイハツ</t>
    </rPh>
    <rPh sb="8" eb="10">
      <t>コウシャ</t>
    </rPh>
    <phoneticPr fontId="2"/>
  </si>
  <si>
    <t>花泉観光開発</t>
    <rPh sb="0" eb="2">
      <t>ハナイズミ</t>
    </rPh>
    <rPh sb="2" eb="4">
      <t>カンコウ</t>
    </rPh>
    <rPh sb="4" eb="6">
      <t>カイハツ</t>
    </rPh>
    <phoneticPr fontId="2"/>
  </si>
  <si>
    <t>室根総合開発</t>
    <rPh sb="0" eb="2">
      <t>ムロネ</t>
    </rPh>
    <rPh sb="2" eb="4">
      <t>ソウゴウ</t>
    </rPh>
    <rPh sb="4" eb="6">
      <t>カイハツ</t>
    </rPh>
    <phoneticPr fontId="2"/>
  </si>
  <si>
    <t>-</t>
    <phoneticPr fontId="2"/>
  </si>
  <si>
    <t>地域振興基金</t>
    <rPh sb="0" eb="2">
      <t>チイキ</t>
    </rPh>
    <rPh sb="2" eb="4">
      <t>シンコウ</t>
    </rPh>
    <rPh sb="4" eb="6">
      <t>キキン</t>
    </rPh>
    <phoneticPr fontId="11"/>
  </si>
  <si>
    <t>地域福祉基金</t>
    <rPh sb="0" eb="2">
      <t>チイキ</t>
    </rPh>
    <rPh sb="2" eb="4">
      <t>フクシ</t>
    </rPh>
    <rPh sb="4" eb="6">
      <t>キキン</t>
    </rPh>
    <phoneticPr fontId="11"/>
  </si>
  <si>
    <t>過疎地域自立促進基金</t>
    <rPh sb="0" eb="2">
      <t>カソ</t>
    </rPh>
    <rPh sb="2" eb="4">
      <t>チイキ</t>
    </rPh>
    <rPh sb="4" eb="6">
      <t>ジリツ</t>
    </rPh>
    <rPh sb="6" eb="8">
      <t>ソクシン</t>
    </rPh>
    <rPh sb="8" eb="10">
      <t>キキン</t>
    </rPh>
    <phoneticPr fontId="11"/>
  </si>
  <si>
    <t>ふるさと応援基金</t>
    <rPh sb="4" eb="6">
      <t>オウエン</t>
    </rPh>
    <rPh sb="6" eb="8">
      <t>キキン</t>
    </rPh>
    <phoneticPr fontId="11"/>
  </si>
  <si>
    <t>学校施設財産処分積立基金</t>
    <rPh sb="0" eb="2">
      <t>ガッコウ</t>
    </rPh>
    <rPh sb="2" eb="4">
      <t>シセツ</t>
    </rPh>
    <rPh sb="4" eb="6">
      <t>ザイサン</t>
    </rPh>
    <rPh sb="6" eb="8">
      <t>ショブン</t>
    </rPh>
    <rPh sb="8" eb="10">
      <t>ツミタテ</t>
    </rPh>
    <rPh sb="10" eb="12">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</si>
</sst>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64346</c:v>
                </c:pt>
                <c:pt idx="1">
                  <c:v>65942</c:v>
                </c:pt>
                <c:pt idx="2">
                  <c:v>68655</c:v>
                </c:pt>
                <c:pt idx="3">
                  <c:v>66863</c:v>
                </c:pt>
                <c:pt idx="4">
                  <c:v>72051</c:v>
                </c:pt>
              </c:numCache>
            </c:numRef>
          </c:val>
          <c:smooth val="0"/>
          <c:extLst xmlns:c16r2="http://schemas.microsoft.com/office/drawing/2015/06/chart">
            <c:ext xmlns:c16="http://schemas.microsoft.com/office/drawing/2014/chart" uri="{C3380CC4-5D6E-409C-BE32-E72D297353CC}">
              <c16:uniqueId val="{00000000-7D40-4057-B27B-2B5ACBC8D7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96836</c:v>
                </c:pt>
                <c:pt idx="1">
                  <c:v>52516</c:v>
                </c:pt>
                <c:pt idx="2">
                  <c:v>72646</c:v>
                </c:pt>
                <c:pt idx="3">
                  <c:v>48456</c:v>
                </c:pt>
                <c:pt idx="4">
                  <c:v>79074</c:v>
                </c:pt>
              </c:numCache>
            </c:numRef>
          </c:val>
          <c:smooth val="0"/>
          <c:extLst xmlns:c16r2="http://schemas.microsoft.com/office/drawing/2015/06/chart">
            <c:ext xmlns:c16="http://schemas.microsoft.com/office/drawing/2014/chart" uri="{C3380CC4-5D6E-409C-BE32-E72D297353CC}">
              <c16:uniqueId val="{00000001-7D40-4057-B27B-2B5ACBC8D797}"/>
            </c:ext>
          </c:extLst>
        </c:ser>
        <c:dLbls>
          <c:showLegendKey val="0"/>
          <c:showVal val="0"/>
          <c:showCatName val="0"/>
          <c:showSerName val="0"/>
          <c:showPercent val="0"/>
          <c:showBubbleSize val="0"/>
        </c:dLbls>
        <c:marker val="1"/>
        <c:smooth val="0"/>
        <c:axId val="637296088"/>
        <c:axId val="637303536"/>
      </c:lineChart>
      <c:catAx>
        <c:axId val="637296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7303536"/>
        <c:crosses val="autoZero"/>
        <c:auto val="1"/>
        <c:lblAlgn val="ctr"/>
        <c:lblOffset val="100"/>
        <c:tickLblSkip val="1"/>
        <c:tickMarkSkip val="1"/>
        <c:noMultiLvlLbl val="0"/>
      </c:catAx>
      <c:valAx>
        <c:axId val="6373035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7296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6.13</c:v>
                </c:pt>
                <c:pt idx="1">
                  <c:v>5.81</c:v>
                </c:pt>
                <c:pt idx="2">
                  <c:v>5.83</c:v>
                </c:pt>
                <c:pt idx="3">
                  <c:v>4.8</c:v>
                </c:pt>
                <c:pt idx="4">
                  <c:v>5.05</c:v>
                </c:pt>
              </c:numCache>
            </c:numRef>
          </c:val>
          <c:extLst xmlns:c16r2="http://schemas.microsoft.com/office/drawing/2015/06/chart">
            <c:ext xmlns:c16="http://schemas.microsoft.com/office/drawing/2014/chart" uri="{C3380CC4-5D6E-409C-BE32-E72D297353CC}">
              <c16:uniqueId val="{00000000-1201-4C91-B2E9-09DD6AFCA0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4.5999999999999996</c:v>
                </c:pt>
                <c:pt idx="1">
                  <c:v>4.63</c:v>
                </c:pt>
                <c:pt idx="2">
                  <c:v>4.46</c:v>
                </c:pt>
                <c:pt idx="3">
                  <c:v>9.89</c:v>
                </c:pt>
                <c:pt idx="4">
                  <c:v>9.64</c:v>
                </c:pt>
              </c:numCache>
            </c:numRef>
          </c:val>
          <c:extLst xmlns:c16r2="http://schemas.microsoft.com/office/drawing/2015/06/chart">
            <c:ext xmlns:c16="http://schemas.microsoft.com/office/drawing/2014/chart" uri="{C3380CC4-5D6E-409C-BE32-E72D297353CC}">
              <c16:uniqueId val="{00000001-1201-4C91-B2E9-09DD6AFCA0C0}"/>
            </c:ext>
          </c:extLst>
        </c:ser>
        <c:dLbls>
          <c:showLegendKey val="0"/>
          <c:showVal val="0"/>
          <c:showCatName val="0"/>
          <c:showSerName val="0"/>
          <c:showPercent val="0"/>
          <c:showBubbleSize val="0"/>
        </c:dLbls>
        <c:gapWidth val="250"/>
        <c:overlap val="100"/>
        <c:axId val="637296872"/>
        <c:axId val="637311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-0.57999999999999996</c:v>
                </c:pt>
                <c:pt idx="1">
                  <c:v>-0.45</c:v>
                </c:pt>
                <c:pt idx="2">
                  <c:v>-0.26</c:v>
                </c:pt>
                <c:pt idx="3">
                  <c:v>4.3</c:v>
                </c:pt>
                <c:pt idx="4">
                  <c:v>2.68</c:v>
                </c:pt>
              </c:numCache>
            </c:numRef>
          </c:val>
          <c:smooth val="0"/>
          <c:extLst xmlns:c16r2="http://schemas.microsoft.com/office/drawing/2015/06/chart">
            <c:ext xmlns:c16="http://schemas.microsoft.com/office/drawing/2014/chart" uri="{C3380CC4-5D6E-409C-BE32-E72D297353CC}">
              <c16:uniqueId val="{00000002-1201-4C91-B2E9-09DD6AFCA0C0}"/>
            </c:ext>
          </c:extLst>
        </c:ser>
        <c:dLbls>
          <c:showLegendKey val="0"/>
          <c:showVal val="0"/>
          <c:showCatName val="0"/>
          <c:showSerName val="0"/>
          <c:showPercent val="0"/>
          <c:showBubbleSize val="0"/>
        </c:dLbls>
        <c:marker val="1"/>
        <c:smooth val="0"/>
        <c:axId val="637296872"/>
        <c:axId val="637311376"/>
      </c:lineChart>
      <c:catAx>
        <c:axId val="637296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37311376"/>
        <c:crosses val="autoZero"/>
        <c:auto val="1"/>
        <c:lblAlgn val="ctr"/>
        <c:lblOffset val="100"/>
        <c:tickLblSkip val="1"/>
        <c:tickMarkSkip val="1"/>
        <c:noMultiLvlLbl val="0"/>
      </c:catAx>
      <c:valAx>
        <c:axId val="637311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7296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C4B-4ED1-8401-8DBB38A816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C4B-4ED1-8401-8DBB38A81698}"/>
            </c:ext>
          </c:extLst>
        </c:ser>
        <c:ser>
          <c:idx val="2"/>
          <c:order val="2"/>
          <c:tx>
            <c:strRef>
              <c:f>データシート!$A$29</c:f>
              <c:strCache>
                <c:ptCount val="1"/>
                <c:pt idx="0">
                  <c:v>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3C4B-4ED1-8401-8DBB38A81698}"/>
            </c:ext>
          </c:extLst>
        </c:ser>
        <c:ser>
          <c:idx val="3"/>
          <c:order val="3"/>
          <c:tx>
            <c:strRef>
              <c:f>データシート!$A$30</c:f>
              <c:strCache>
                <c:ptCount val="1"/>
                <c:pt idx="0">
                  <c:v>工業団地整備事業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0.12</c:v>
                </c:pt>
                <c:pt idx="4">
                  <c:v>#N/A</c:v>
                </c:pt>
                <c:pt idx="5">
                  <c:v>0.12</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3-3C4B-4ED1-8401-8DBB38A81698}"/>
            </c:ext>
          </c:extLst>
        </c:ser>
        <c:ser>
          <c:idx val="4"/>
          <c:order val="4"/>
          <c:tx>
            <c:strRef>
              <c:f>データシート!$A$31</c:f>
              <c:strCache>
                <c:ptCount val="1"/>
                <c:pt idx="0">
                  <c:v>一関市工業用水道事業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0.19</c:v>
                </c:pt>
                <c:pt idx="2">
                  <c:v>#N/A</c:v>
                </c:pt>
                <c:pt idx="3">
                  <c:v>0.15</c:v>
                </c:pt>
                <c:pt idx="4">
                  <c:v>#N/A</c:v>
                </c:pt>
                <c:pt idx="5">
                  <c:v>0.18</c:v>
                </c:pt>
                <c:pt idx="6">
                  <c:v>#N/A</c:v>
                </c:pt>
                <c:pt idx="7">
                  <c:v>0.18</c:v>
                </c:pt>
                <c:pt idx="8">
                  <c:v>#N/A</c:v>
                </c:pt>
                <c:pt idx="9">
                  <c:v>0.22</c:v>
                </c:pt>
              </c:numCache>
            </c:numRef>
          </c:val>
          <c:extLst xmlns:c16r2="http://schemas.microsoft.com/office/drawing/2015/06/chart">
            <c:ext xmlns:c16="http://schemas.microsoft.com/office/drawing/2014/chart" uri="{C3380CC4-5D6E-409C-BE32-E72D297353CC}">
              <c16:uniqueId val="{00000004-3C4B-4ED1-8401-8DBB38A81698}"/>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0.42</c:v>
                </c:pt>
                <c:pt idx="2">
                  <c:v>#N/A</c:v>
                </c:pt>
                <c:pt idx="3">
                  <c:v>0.71</c:v>
                </c:pt>
                <c:pt idx="4">
                  <c:v>#N/A</c:v>
                </c:pt>
                <c:pt idx="5">
                  <c:v>0.97</c:v>
                </c:pt>
                <c:pt idx="6">
                  <c:v>#N/A</c:v>
                </c:pt>
                <c:pt idx="7">
                  <c:v>0.25</c:v>
                </c:pt>
                <c:pt idx="8">
                  <c:v>#N/A</c:v>
                </c:pt>
                <c:pt idx="9">
                  <c:v>0.4</c:v>
                </c:pt>
              </c:numCache>
            </c:numRef>
          </c:val>
          <c:extLst xmlns:c16r2="http://schemas.microsoft.com/office/drawing/2015/06/chart">
            <c:ext xmlns:c16="http://schemas.microsoft.com/office/drawing/2014/chart" uri="{C3380CC4-5D6E-409C-BE32-E72D297353CC}">
              <c16:uniqueId val="{00000005-3C4B-4ED1-8401-8DBB38A81698}"/>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0.38</c:v>
                </c:pt>
                <c:pt idx="2">
                  <c:v>#N/A</c:v>
                </c:pt>
                <c:pt idx="3">
                  <c:v>0.28999999999999998</c:v>
                </c:pt>
                <c:pt idx="4">
                  <c:v>#N/A</c:v>
                </c:pt>
                <c:pt idx="5">
                  <c:v>0</c:v>
                </c:pt>
                <c:pt idx="6">
                  <c:v>#N/A</c:v>
                </c:pt>
                <c:pt idx="7">
                  <c:v>0</c:v>
                </c:pt>
                <c:pt idx="8">
                  <c:v>#N/A</c:v>
                </c:pt>
                <c:pt idx="9">
                  <c:v>0.45</c:v>
                </c:pt>
              </c:numCache>
            </c:numRef>
          </c:val>
          <c:extLst xmlns:c16r2="http://schemas.microsoft.com/office/drawing/2015/06/chart">
            <c:ext xmlns:c16="http://schemas.microsoft.com/office/drawing/2014/chart" uri="{C3380CC4-5D6E-409C-BE32-E72D297353CC}">
              <c16:uniqueId val="{00000006-3C4B-4ED1-8401-8DBB38A81698}"/>
            </c:ext>
          </c:extLst>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1.87</c:v>
                </c:pt>
                <c:pt idx="2">
                  <c:v>#N/A</c:v>
                </c:pt>
                <c:pt idx="3">
                  <c:v>1.75</c:v>
                </c:pt>
                <c:pt idx="4">
                  <c:v>#N/A</c:v>
                </c:pt>
                <c:pt idx="5">
                  <c:v>2.0299999999999998</c:v>
                </c:pt>
                <c:pt idx="6">
                  <c:v>#N/A</c:v>
                </c:pt>
                <c:pt idx="7">
                  <c:v>2.13</c:v>
                </c:pt>
                <c:pt idx="8">
                  <c:v>#N/A</c:v>
                </c:pt>
                <c:pt idx="9">
                  <c:v>2.2599999999999998</c:v>
                </c:pt>
              </c:numCache>
            </c:numRef>
          </c:val>
          <c:extLst xmlns:c16r2="http://schemas.microsoft.com/office/drawing/2015/06/chart">
            <c:ext xmlns:c16="http://schemas.microsoft.com/office/drawing/2014/chart" uri="{C3380CC4-5D6E-409C-BE32-E72D297353CC}">
              <c16:uniqueId val="{00000007-3C4B-4ED1-8401-8DBB38A81698}"/>
            </c:ext>
          </c:extLst>
        </c:ser>
        <c:ser>
          <c:idx val="8"/>
          <c:order val="8"/>
          <c:tx>
            <c:strRef>
              <c:f>データシート!$A$35</c:f>
              <c:strCache>
                <c:ptCount val="1"/>
                <c:pt idx="0">
                  <c:v>一関市水道事業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5.14</c:v>
                </c:pt>
                <c:pt idx="2">
                  <c:v>#N/A</c:v>
                </c:pt>
                <c:pt idx="3">
                  <c:v>5.33</c:v>
                </c:pt>
                <c:pt idx="4">
                  <c:v>#N/A</c:v>
                </c:pt>
                <c:pt idx="5">
                  <c:v>5.45</c:v>
                </c:pt>
                <c:pt idx="6">
                  <c:v>#N/A</c:v>
                </c:pt>
                <c:pt idx="7">
                  <c:v>4.9800000000000004</c:v>
                </c:pt>
                <c:pt idx="8">
                  <c:v>#N/A</c:v>
                </c:pt>
                <c:pt idx="9">
                  <c:v>4.55</c:v>
                </c:pt>
              </c:numCache>
            </c:numRef>
          </c:val>
          <c:extLst xmlns:c16r2="http://schemas.microsoft.com/office/drawing/2015/06/chart">
            <c:ext xmlns:c16="http://schemas.microsoft.com/office/drawing/2014/chart" uri="{C3380CC4-5D6E-409C-BE32-E72D297353CC}">
              <c16:uniqueId val="{00000008-3C4B-4ED1-8401-8DBB38A816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6.13</c:v>
                </c:pt>
                <c:pt idx="2">
                  <c:v>#N/A</c:v>
                </c:pt>
                <c:pt idx="3">
                  <c:v>5.8</c:v>
                </c:pt>
                <c:pt idx="4">
                  <c:v>#N/A</c:v>
                </c:pt>
                <c:pt idx="5">
                  <c:v>5.83</c:v>
                </c:pt>
                <c:pt idx="6">
                  <c:v>#N/A</c:v>
                </c:pt>
                <c:pt idx="7">
                  <c:v>4.79</c:v>
                </c:pt>
                <c:pt idx="8">
                  <c:v>#N/A</c:v>
                </c:pt>
                <c:pt idx="9">
                  <c:v>5.05</c:v>
                </c:pt>
              </c:numCache>
            </c:numRef>
          </c:val>
          <c:extLst xmlns:c16r2="http://schemas.microsoft.com/office/drawing/2015/06/chart">
            <c:ext xmlns:c16="http://schemas.microsoft.com/office/drawing/2014/chart" uri="{C3380CC4-5D6E-409C-BE32-E72D297353CC}">
              <c16:uniqueId val="{00000009-3C4B-4ED1-8401-8DBB38A81698}"/>
            </c:ext>
          </c:extLst>
        </c:ser>
        <c:dLbls>
          <c:showLegendKey val="0"/>
          <c:showVal val="0"/>
          <c:showCatName val="0"/>
          <c:showSerName val="0"/>
          <c:showPercent val="0"/>
          <c:showBubbleSize val="0"/>
        </c:dLbls>
        <c:gapWidth val="150"/>
        <c:overlap val="100"/>
        <c:axId val="637314512"/>
        <c:axId val="637307848"/>
      </c:barChart>
      <c:catAx>
        <c:axId val="63731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7307848"/>
        <c:crosses val="autoZero"/>
        <c:auto val="1"/>
        <c:lblAlgn val="ctr"/>
        <c:lblOffset val="100"/>
        <c:tickLblSkip val="1"/>
        <c:tickMarkSkip val="1"/>
        <c:noMultiLvlLbl val="0"/>
      </c:catAx>
      <c:valAx>
        <c:axId val="637307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7314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8003</c:v>
                </c:pt>
                <c:pt idx="5">
                  <c:v>8294</c:v>
                </c:pt>
                <c:pt idx="8">
                  <c:v>8554</c:v>
                </c:pt>
                <c:pt idx="11">
                  <c:v>8733</c:v>
                </c:pt>
                <c:pt idx="14">
                  <c:v>8954</c:v>
                </c:pt>
              </c:numCache>
            </c:numRef>
          </c:val>
          <c:extLst xmlns:c16r2="http://schemas.microsoft.com/office/drawing/2015/06/chart">
            <c:ext xmlns:c16="http://schemas.microsoft.com/office/drawing/2014/chart" uri="{C3380CC4-5D6E-409C-BE32-E72D297353CC}">
              <c16:uniqueId val="{00000000-750B-4374-91D8-A35870907D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50B-4374-91D8-A35870907D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545</c:v>
                </c:pt>
                <c:pt idx="3">
                  <c:v>438</c:v>
                </c:pt>
                <c:pt idx="6">
                  <c:v>386</c:v>
                </c:pt>
                <c:pt idx="9">
                  <c:v>346</c:v>
                </c:pt>
                <c:pt idx="12">
                  <c:v>285</c:v>
                </c:pt>
              </c:numCache>
            </c:numRef>
          </c:val>
          <c:extLst xmlns:c16r2="http://schemas.microsoft.com/office/drawing/2015/06/chart">
            <c:ext xmlns:c16="http://schemas.microsoft.com/office/drawing/2014/chart" uri="{C3380CC4-5D6E-409C-BE32-E72D297353CC}">
              <c16:uniqueId val="{00000002-750B-4374-91D8-A35870907D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137</c:v>
                </c:pt>
                <c:pt idx="3">
                  <c:v>127</c:v>
                </c:pt>
                <c:pt idx="6">
                  <c:v>79</c:v>
                </c:pt>
                <c:pt idx="9">
                  <c:v>54</c:v>
                </c:pt>
                <c:pt idx="12">
                  <c:v>54</c:v>
                </c:pt>
              </c:numCache>
            </c:numRef>
          </c:val>
          <c:extLst xmlns:c16r2="http://schemas.microsoft.com/office/drawing/2015/06/chart">
            <c:ext xmlns:c16="http://schemas.microsoft.com/office/drawing/2014/chart" uri="{C3380CC4-5D6E-409C-BE32-E72D297353CC}">
              <c16:uniqueId val="{00000003-750B-4374-91D8-A35870907D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2552</c:v>
                </c:pt>
                <c:pt idx="3">
                  <c:v>2642</c:v>
                </c:pt>
                <c:pt idx="6">
                  <c:v>2625</c:v>
                </c:pt>
                <c:pt idx="9">
                  <c:v>2757</c:v>
                </c:pt>
                <c:pt idx="12">
                  <c:v>2866</c:v>
                </c:pt>
              </c:numCache>
            </c:numRef>
          </c:val>
          <c:extLst xmlns:c16r2="http://schemas.microsoft.com/office/drawing/2015/06/chart">
            <c:ext xmlns:c16="http://schemas.microsoft.com/office/drawing/2014/chart" uri="{C3380CC4-5D6E-409C-BE32-E72D297353CC}">
              <c16:uniqueId val="{00000004-750B-4374-91D8-A35870907D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50B-4374-91D8-A35870907D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50B-4374-91D8-A35870907D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8771</c:v>
                </c:pt>
                <c:pt idx="3">
                  <c:v>8866</c:v>
                </c:pt>
                <c:pt idx="6">
                  <c:v>9260</c:v>
                </c:pt>
                <c:pt idx="9">
                  <c:v>9280</c:v>
                </c:pt>
                <c:pt idx="12">
                  <c:v>9242</c:v>
                </c:pt>
              </c:numCache>
            </c:numRef>
          </c:val>
          <c:extLst xmlns:c16r2="http://schemas.microsoft.com/office/drawing/2015/06/chart">
            <c:ext xmlns:c16="http://schemas.microsoft.com/office/drawing/2014/chart" uri="{C3380CC4-5D6E-409C-BE32-E72D297353CC}">
              <c16:uniqueId val="{00000007-750B-4374-91D8-A35870907D1A}"/>
            </c:ext>
          </c:extLst>
        </c:ser>
        <c:dLbls>
          <c:showLegendKey val="0"/>
          <c:showVal val="0"/>
          <c:showCatName val="0"/>
          <c:showSerName val="0"/>
          <c:showPercent val="0"/>
          <c:showBubbleSize val="0"/>
        </c:dLbls>
        <c:gapWidth val="100"/>
        <c:overlap val="100"/>
        <c:axId val="637309416"/>
        <c:axId val="637308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4002</c:v>
                </c:pt>
                <c:pt idx="2">
                  <c:v>#N/A</c:v>
                </c:pt>
                <c:pt idx="3">
                  <c:v>#N/A</c:v>
                </c:pt>
                <c:pt idx="4">
                  <c:v>3779</c:v>
                </c:pt>
                <c:pt idx="5">
                  <c:v>#N/A</c:v>
                </c:pt>
                <c:pt idx="6">
                  <c:v>#N/A</c:v>
                </c:pt>
                <c:pt idx="7">
                  <c:v>3796</c:v>
                </c:pt>
                <c:pt idx="8">
                  <c:v>#N/A</c:v>
                </c:pt>
                <c:pt idx="9">
                  <c:v>#N/A</c:v>
                </c:pt>
                <c:pt idx="10">
                  <c:v>3704</c:v>
                </c:pt>
                <c:pt idx="11">
                  <c:v>#N/A</c:v>
                </c:pt>
                <c:pt idx="12">
                  <c:v>#N/A</c:v>
                </c:pt>
                <c:pt idx="13">
                  <c:v>3493</c:v>
                </c:pt>
                <c:pt idx="14">
                  <c:v>#N/A</c:v>
                </c:pt>
              </c:numCache>
            </c:numRef>
          </c:val>
          <c:smooth val="0"/>
          <c:extLst xmlns:c16r2="http://schemas.microsoft.com/office/drawing/2015/06/chart">
            <c:ext xmlns:c16="http://schemas.microsoft.com/office/drawing/2014/chart" uri="{C3380CC4-5D6E-409C-BE32-E72D297353CC}">
              <c16:uniqueId val="{00000008-750B-4374-91D8-A35870907D1A}"/>
            </c:ext>
          </c:extLst>
        </c:ser>
        <c:dLbls>
          <c:showLegendKey val="0"/>
          <c:showVal val="0"/>
          <c:showCatName val="0"/>
          <c:showSerName val="0"/>
          <c:showPercent val="0"/>
          <c:showBubbleSize val="0"/>
        </c:dLbls>
        <c:marker val="1"/>
        <c:smooth val="0"/>
        <c:axId val="637309416"/>
        <c:axId val="637308632"/>
      </c:lineChart>
      <c:catAx>
        <c:axId val="637309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7308632"/>
        <c:crosses val="autoZero"/>
        <c:auto val="1"/>
        <c:lblAlgn val="ctr"/>
        <c:lblOffset val="100"/>
        <c:tickLblSkip val="1"/>
        <c:tickMarkSkip val="1"/>
        <c:noMultiLvlLbl val="0"/>
      </c:catAx>
      <c:valAx>
        <c:axId val="637308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7309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81665</c:v>
                </c:pt>
                <c:pt idx="5">
                  <c:v>80550</c:v>
                </c:pt>
                <c:pt idx="8">
                  <c:v>78710</c:v>
                </c:pt>
                <c:pt idx="11">
                  <c:v>76636</c:v>
                </c:pt>
                <c:pt idx="14">
                  <c:v>74179</c:v>
                </c:pt>
              </c:numCache>
            </c:numRef>
          </c:val>
          <c:extLst xmlns:c16r2="http://schemas.microsoft.com/office/drawing/2015/06/chart">
            <c:ext xmlns:c16="http://schemas.microsoft.com/office/drawing/2014/chart" uri="{C3380CC4-5D6E-409C-BE32-E72D297353CC}">
              <c16:uniqueId val="{00000000-367F-461D-9331-CEDFD49622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1143</c:v>
                </c:pt>
                <c:pt idx="5">
                  <c:v>1141</c:v>
                </c:pt>
                <c:pt idx="8">
                  <c:v>977</c:v>
                </c:pt>
                <c:pt idx="11">
                  <c:v>798</c:v>
                </c:pt>
                <c:pt idx="14">
                  <c:v>642</c:v>
                </c:pt>
              </c:numCache>
            </c:numRef>
          </c:val>
          <c:extLst xmlns:c16r2="http://schemas.microsoft.com/office/drawing/2015/06/chart">
            <c:ext xmlns:c16="http://schemas.microsoft.com/office/drawing/2014/chart" uri="{C3380CC4-5D6E-409C-BE32-E72D297353CC}">
              <c16:uniqueId val="{00000001-367F-461D-9331-CEDFD49622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19240</c:v>
                </c:pt>
                <c:pt idx="5">
                  <c:v>21487</c:v>
                </c:pt>
                <c:pt idx="8">
                  <c:v>22688</c:v>
                </c:pt>
                <c:pt idx="11">
                  <c:v>24051</c:v>
                </c:pt>
                <c:pt idx="14">
                  <c:v>22355</c:v>
                </c:pt>
              </c:numCache>
            </c:numRef>
          </c:val>
          <c:extLst xmlns:c16r2="http://schemas.microsoft.com/office/drawing/2015/06/chart">
            <c:ext xmlns:c16="http://schemas.microsoft.com/office/drawing/2014/chart" uri="{C3380CC4-5D6E-409C-BE32-E72D297353CC}">
              <c16:uniqueId val="{00000002-367F-461D-9331-CEDFD49622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67F-461D-9331-CEDFD49622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67F-461D-9331-CEDFD49622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114</c:v>
                </c:pt>
                <c:pt idx="3">
                  <c:v>120</c:v>
                </c:pt>
                <c:pt idx="6">
                  <c:v>123</c:v>
                </c:pt>
                <c:pt idx="9">
                  <c:v>125</c:v>
                </c:pt>
                <c:pt idx="12">
                  <c:v>104</c:v>
                </c:pt>
              </c:numCache>
            </c:numRef>
          </c:val>
          <c:extLst xmlns:c16r2="http://schemas.microsoft.com/office/drawing/2015/06/chart">
            <c:ext xmlns:c16="http://schemas.microsoft.com/office/drawing/2014/chart" uri="{C3380CC4-5D6E-409C-BE32-E72D297353CC}">
              <c16:uniqueId val="{00000005-367F-461D-9331-CEDFD49622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12186</c:v>
                </c:pt>
                <c:pt idx="3">
                  <c:v>11614</c:v>
                </c:pt>
                <c:pt idx="6">
                  <c:v>11725</c:v>
                </c:pt>
                <c:pt idx="9">
                  <c:v>10896</c:v>
                </c:pt>
                <c:pt idx="12">
                  <c:v>10658</c:v>
                </c:pt>
              </c:numCache>
            </c:numRef>
          </c:val>
          <c:extLst xmlns:c16r2="http://schemas.microsoft.com/office/drawing/2015/06/chart">
            <c:ext xmlns:c16="http://schemas.microsoft.com/office/drawing/2014/chart" uri="{C3380CC4-5D6E-409C-BE32-E72D297353CC}">
              <c16:uniqueId val="{00000006-367F-461D-9331-CEDFD49622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428</c:v>
                </c:pt>
                <c:pt idx="3">
                  <c:v>306</c:v>
                </c:pt>
                <c:pt idx="6">
                  <c:v>230</c:v>
                </c:pt>
                <c:pt idx="9">
                  <c:v>178</c:v>
                </c:pt>
                <c:pt idx="12">
                  <c:v>126</c:v>
                </c:pt>
              </c:numCache>
            </c:numRef>
          </c:val>
          <c:extLst xmlns:c16r2="http://schemas.microsoft.com/office/drawing/2015/06/chart">
            <c:ext xmlns:c16="http://schemas.microsoft.com/office/drawing/2014/chart" uri="{C3380CC4-5D6E-409C-BE32-E72D297353CC}">
              <c16:uniqueId val="{00000007-367F-461D-9331-CEDFD49622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34215</c:v>
                </c:pt>
                <c:pt idx="3">
                  <c:v>34596</c:v>
                </c:pt>
                <c:pt idx="6">
                  <c:v>32352</c:v>
                </c:pt>
                <c:pt idx="9">
                  <c:v>31542</c:v>
                </c:pt>
                <c:pt idx="12">
                  <c:v>30626</c:v>
                </c:pt>
              </c:numCache>
            </c:numRef>
          </c:val>
          <c:extLst xmlns:c16r2="http://schemas.microsoft.com/office/drawing/2015/06/chart">
            <c:ext xmlns:c16="http://schemas.microsoft.com/office/drawing/2014/chart" uri="{C3380CC4-5D6E-409C-BE32-E72D297353CC}">
              <c16:uniqueId val="{00000008-367F-461D-9331-CEDFD49622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2528</c:v>
                </c:pt>
                <c:pt idx="3">
                  <c:v>2241</c:v>
                </c:pt>
                <c:pt idx="6">
                  <c:v>1966</c:v>
                </c:pt>
                <c:pt idx="9">
                  <c:v>1702</c:v>
                </c:pt>
                <c:pt idx="12">
                  <c:v>1493</c:v>
                </c:pt>
              </c:numCache>
            </c:numRef>
          </c:val>
          <c:extLst xmlns:c16r2="http://schemas.microsoft.com/office/drawing/2015/06/chart">
            <c:ext xmlns:c16="http://schemas.microsoft.com/office/drawing/2014/chart" uri="{C3380CC4-5D6E-409C-BE32-E72D297353CC}">
              <c16:uniqueId val="{00000009-367F-461D-9331-CEDFD49622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88081</c:v>
                </c:pt>
                <c:pt idx="3">
                  <c:v>85802</c:v>
                </c:pt>
                <c:pt idx="6">
                  <c:v>84085</c:v>
                </c:pt>
                <c:pt idx="9">
                  <c:v>81157</c:v>
                </c:pt>
                <c:pt idx="12">
                  <c:v>79254</c:v>
                </c:pt>
              </c:numCache>
            </c:numRef>
          </c:val>
          <c:extLst xmlns:c16r2="http://schemas.microsoft.com/office/drawing/2015/06/chart">
            <c:ext xmlns:c16="http://schemas.microsoft.com/office/drawing/2014/chart" uri="{C3380CC4-5D6E-409C-BE32-E72D297353CC}">
              <c16:uniqueId val="{0000000A-367F-461D-9331-CEDFD49622D6}"/>
            </c:ext>
          </c:extLst>
        </c:ser>
        <c:dLbls>
          <c:showLegendKey val="0"/>
          <c:showVal val="0"/>
          <c:showCatName val="0"/>
          <c:showSerName val="0"/>
          <c:showPercent val="0"/>
          <c:showBubbleSize val="0"/>
        </c:dLbls>
        <c:gapWidth val="100"/>
        <c:overlap val="100"/>
        <c:axId val="637306280"/>
        <c:axId val="637314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35505</c:v>
                </c:pt>
                <c:pt idx="2">
                  <c:v>#N/A</c:v>
                </c:pt>
                <c:pt idx="3">
                  <c:v>#N/A</c:v>
                </c:pt>
                <c:pt idx="4">
                  <c:v>31500</c:v>
                </c:pt>
                <c:pt idx="5">
                  <c:v>#N/A</c:v>
                </c:pt>
                <c:pt idx="6">
                  <c:v>#N/A</c:v>
                </c:pt>
                <c:pt idx="7">
                  <c:v>28106</c:v>
                </c:pt>
                <c:pt idx="8">
                  <c:v>#N/A</c:v>
                </c:pt>
                <c:pt idx="9">
                  <c:v>#N/A</c:v>
                </c:pt>
                <c:pt idx="10">
                  <c:v>24115</c:v>
                </c:pt>
                <c:pt idx="11">
                  <c:v>#N/A</c:v>
                </c:pt>
                <c:pt idx="12">
                  <c:v>#N/A</c:v>
                </c:pt>
                <c:pt idx="13">
                  <c:v>25085</c:v>
                </c:pt>
                <c:pt idx="14">
                  <c:v>#N/A</c:v>
                </c:pt>
              </c:numCache>
            </c:numRef>
          </c:val>
          <c:smooth val="0"/>
          <c:extLst xmlns:c16r2="http://schemas.microsoft.com/office/drawing/2015/06/chart">
            <c:ext xmlns:c16="http://schemas.microsoft.com/office/drawing/2014/chart" uri="{C3380CC4-5D6E-409C-BE32-E72D297353CC}">
              <c16:uniqueId val="{0000000B-367F-461D-9331-CEDFD49622D6}"/>
            </c:ext>
          </c:extLst>
        </c:ser>
        <c:dLbls>
          <c:showLegendKey val="0"/>
          <c:showVal val="0"/>
          <c:showCatName val="0"/>
          <c:showSerName val="0"/>
          <c:showPercent val="0"/>
          <c:showBubbleSize val="0"/>
        </c:dLbls>
        <c:marker val="1"/>
        <c:smooth val="0"/>
        <c:axId val="637306280"/>
        <c:axId val="637314120"/>
      </c:lineChart>
      <c:catAx>
        <c:axId val="63730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7314120"/>
        <c:crosses val="autoZero"/>
        <c:auto val="1"/>
        <c:lblAlgn val="ctr"/>
        <c:lblOffset val="100"/>
        <c:tickLblSkip val="1"/>
        <c:tickMarkSkip val="1"/>
        <c:noMultiLvlLbl val="0"/>
      </c:catAx>
      <c:valAx>
        <c:axId val="637314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730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1820</c:v>
                </c:pt>
                <c:pt idx="1">
                  <c:v>3996</c:v>
                </c:pt>
                <c:pt idx="2">
                  <c:v>3864</c:v>
                </c:pt>
              </c:numCache>
            </c:numRef>
          </c:val>
          <c:extLst xmlns:c16r2="http://schemas.microsoft.com/office/drawing/2015/06/chart">
            <c:ext xmlns:c16="http://schemas.microsoft.com/office/drawing/2014/chart" uri="{C3380CC4-5D6E-409C-BE32-E72D297353CC}">
              <c16:uniqueId val="{00000000-852F-4110-A655-FB2866802F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19318</c:v>
                </c:pt>
                <c:pt idx="1">
                  <c:v>18491</c:v>
                </c:pt>
                <c:pt idx="2">
                  <c:v>16793</c:v>
                </c:pt>
              </c:numCache>
            </c:numRef>
          </c:val>
          <c:extLst xmlns:c16r2="http://schemas.microsoft.com/office/drawing/2015/06/chart">
            <c:ext xmlns:c16="http://schemas.microsoft.com/office/drawing/2014/chart" uri="{C3380CC4-5D6E-409C-BE32-E72D297353CC}">
              <c16:uniqueId val="{00000001-852F-4110-A655-FB2866802F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4092</c:v>
                </c:pt>
                <c:pt idx="1">
                  <c:v>3857</c:v>
                </c:pt>
                <c:pt idx="2">
                  <c:v>3533</c:v>
                </c:pt>
              </c:numCache>
            </c:numRef>
          </c:val>
          <c:extLst xmlns:c16r2="http://schemas.microsoft.com/office/drawing/2015/06/chart">
            <c:ext xmlns:c16="http://schemas.microsoft.com/office/drawing/2014/chart" uri="{C3380CC4-5D6E-409C-BE32-E72D297353CC}">
              <c16:uniqueId val="{00000002-852F-4110-A655-FB2866802F3E}"/>
            </c:ext>
          </c:extLst>
        </c:ser>
        <c:dLbls>
          <c:showLegendKey val="0"/>
          <c:showVal val="0"/>
          <c:showCatName val="0"/>
          <c:showSerName val="0"/>
          <c:showPercent val="0"/>
          <c:showBubbleSize val="0"/>
        </c:dLbls>
        <c:gapWidth val="120"/>
        <c:overlap val="100"/>
        <c:axId val="637313336"/>
        <c:axId val="637310200"/>
      </c:barChart>
      <c:catAx>
        <c:axId val="637313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7310200"/>
        <c:crosses val="autoZero"/>
        <c:auto val="1"/>
        <c:lblAlgn val="ctr"/>
        <c:lblOffset val="100"/>
        <c:tickLblSkip val="1"/>
        <c:tickMarkSkip val="1"/>
        <c:noMultiLvlLbl val="0"/>
      </c:catAx>
      <c:valAx>
        <c:axId val="637310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7313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実質公債費比率（分子）は、対前年度</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千円（対前年度比</a:t>
          </a:r>
          <a:r>
            <a:rPr kumimoji="1" lang="en-US" altLang="ja-JP" sz="1400">
              <a:latin typeface="ＭＳ ゴシック" pitchFamily="49" charset="-128"/>
              <a:ea typeface="ＭＳ ゴシック" pitchFamily="49" charset="-128"/>
            </a:rPr>
            <a:t>94.3</a:t>
          </a:r>
          <a:r>
            <a:rPr kumimoji="1" lang="ja-JP" altLang="en-US" sz="1400">
              <a:latin typeface="ＭＳ ゴシック" pitchFamily="49" charset="-128"/>
              <a:ea typeface="ＭＳ ゴシック" pitchFamily="49" charset="-128"/>
            </a:rPr>
            <a:t>％）の減となり、実質公債費比率は</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％（３か年平均）で、前年度と比べ</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主な要因は、起債の新規発行を可能な範囲で抑制するなどし地方債残高が減となったことによる。</a:t>
          </a:r>
        </a:p>
        <a:p>
          <a:r>
            <a:rPr kumimoji="1" lang="ja-JP" altLang="en-US" sz="1400">
              <a:latin typeface="ＭＳ ゴシック" pitchFamily="49" charset="-128"/>
              <a:ea typeface="ＭＳ ゴシック" pitchFamily="49" charset="-128"/>
            </a:rPr>
            <a:t>　今後も、繰上償還や、過疎債など有利な地方債の発行による算入公債費の増等により分子を減少させるなど、比率の減少に努める。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将来負担比率（分子）は、対前年度</a:t>
          </a:r>
          <a:r>
            <a:rPr kumimoji="1" lang="en-US" altLang="ja-JP" sz="1400">
              <a:latin typeface="ＭＳ ゴシック" pitchFamily="49" charset="-128"/>
              <a:ea typeface="ＭＳ ゴシック" pitchFamily="49" charset="-128"/>
            </a:rPr>
            <a:t>970</a:t>
          </a:r>
          <a:r>
            <a:rPr kumimoji="1" lang="ja-JP" altLang="en-US" sz="1400">
              <a:latin typeface="ＭＳ ゴシック" pitchFamily="49" charset="-128"/>
              <a:ea typeface="ＭＳ ゴシック" pitchFamily="49" charset="-128"/>
            </a:rPr>
            <a:t>百万円（対前年度比</a:t>
          </a:r>
          <a:r>
            <a:rPr kumimoji="1" lang="en-US" altLang="ja-JP" sz="1400">
              <a:latin typeface="ＭＳ ゴシック" pitchFamily="49" charset="-128"/>
              <a:ea typeface="ＭＳ ゴシック" pitchFamily="49" charset="-128"/>
            </a:rPr>
            <a:t>104.0</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主な要因は、地方債の新規発行を可能な範囲で抑制するなどし地方債残高は減少したが、減債基金などの充当可能基金も減少したことによるもの。</a:t>
          </a:r>
        </a:p>
        <a:p>
          <a:r>
            <a:rPr kumimoji="1" lang="ja-JP" altLang="en-US" sz="1400">
              <a:latin typeface="ＭＳ ゴシック" pitchFamily="49" charset="-128"/>
              <a:ea typeface="ＭＳ ゴシック" pitchFamily="49" charset="-128"/>
            </a:rPr>
            <a:t>　今後も公債費等義務的経費の削減など行財政改革を進め、財政の健全化に努める。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岩手県一関市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公債費に充てるため「減債基金」を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億円、地域振興に関する事業に充てるため「地域振興基金」を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億円取り崩した一方、決算剰余金を「減債基金」に</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億円積立てたこと等により、基金全体としては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償還に対応するため「減債基金」を取り崩して対応することや、「地域振興基金」や「過疎地域自立促進基金」を各計画の期間内に全額取り崩す計画であることから、基金全体としては減少す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地域振興基金：市民と行政が一体となった協働のまちづくりの推進など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地域福祉基金：高齢化社会に対応した地域福祉の増進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過疎地域自立促進基金：過疎地域の自立促進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ふるさと応援基金：活力と魅力ある「いちのせき」のまちづくりの推進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学校施設財産処分積立基金：市立学校施設の整備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千円の寄付額に対し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地域振興基金：新市建設計画の計画期間（令和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地域福祉基金：未定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過疎地域自立促進基金：過疎地域自立促進計画の計画期間（令和２年度）までに取崩予定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ふるさと応援基金：当該年度の寄附金を一度基金に積み立て、積立年度の次年度以降に取崩予定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学校施設財産処分積立基金：未定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％を目安に積み立てることとしており、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全国的な災害の発生状況や将来を見据えたまちづくりに向けた事業を着実に推進するため、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億程度）を目安に積み立てる。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地方債償還が令和６年度まで増加していく見込みであり、その償還に基金を取り崩して対応する予定であることから基金は減少予定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115,426
114,527
1,256.42
69,342,686
67,049,248
2,026,424
40,095,609
79,253,813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日の合併により、財政基盤の強化が図られたところだが、景気の低迷や人口減少（前年度比△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％）、高齢化の進行（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財政基盤が弱く、類似団体の最小値となっている。内部事務費の縮減や外部委託を進めるなど行財政改革の着実な推進を図るとともに、公共施設等総合管理計画に基づく取組により、保有施設の見直しをするなど行政運営の効率化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46</xdr:row>
      <xdr:rowOff>11793</xdr:rowOff>
    </xdr:to>
    <xdr:cxnSp macro="">
      <xdr:nvCxnSpPr>
        <xdr:cNvPr id="66" name="直線コネクタ 65"/>
        <xdr:cNvCxnSpPr/>
      </xdr:nvCxnSpPr>
      <xdr:spPr>
        <a:xfrm flipV="1">
          <a:off x="4953000" y="62783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46</xdr:row>
      <xdr:rowOff>11793</xdr:rowOff>
    </xdr:from>
    <xdr:to>
      <xdr:col>23</xdr:col>
      <xdr:colOff>133350</xdr:colOff>
      <xdr:row>46</xdr:row>
      <xdr:rowOff>11793</xdr:rowOff>
    </xdr:to>
    <xdr:cxnSp macro="">
      <xdr:nvCxnSpPr>
        <xdr:cNvPr id="71" name="直線コネクタ 70"/>
        <xdr:cNvCxnSpPr/>
      </xdr:nvCxnSpPr>
      <xdr:spPr>
        <a:xfrm>
          <a:off x="4114800" y="78984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2"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3" name="フローチャート: 判断 72"/>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46</xdr:row>
      <xdr:rowOff>11793</xdr:rowOff>
    </xdr:from>
    <xdr:to>
      <xdr:col>19</xdr:col>
      <xdr:colOff>133350</xdr:colOff>
      <xdr:row>46</xdr:row>
      <xdr:rowOff>11793</xdr:rowOff>
    </xdr:to>
    <xdr:cxnSp macro="">
      <xdr:nvCxnSpPr>
        <xdr:cNvPr id="74" name="直線コネクタ 73"/>
        <xdr:cNvCxnSpPr/>
      </xdr:nvCxnSpPr>
      <xdr:spPr>
        <a:xfrm>
          <a:off x="3225800" y="789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5" name="フローチャート: 判断 74"/>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6" name="テキスト ボックス 75"/>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166007</xdr:rowOff>
    </xdr:from>
    <xdr:to>
      <xdr:col>15</xdr:col>
      <xdr:colOff>82550</xdr:colOff>
      <xdr:row>46</xdr:row>
      <xdr:rowOff>11793</xdr:rowOff>
    </xdr:to>
    <xdr:cxnSp macro="">
      <xdr:nvCxnSpPr>
        <xdr:cNvPr id="77" name="直線コネクタ 76"/>
        <xdr:cNvCxnSpPr/>
      </xdr:nvCxnSpPr>
      <xdr:spPr>
        <a:xfrm>
          <a:off x="2336800" y="78812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61685</xdr:rowOff>
    </xdr:from>
    <xdr:to>
      <xdr:col>15</xdr:col>
      <xdr:colOff>133350</xdr:colOff>
      <xdr:row>43</xdr:row>
      <xdr:rowOff>163285</xdr:rowOff>
    </xdr:to>
    <xdr:sp macro="" textlink="">
      <xdr:nvSpPr>
        <xdr:cNvPr id="78" name="フローチャート: 判断 77"/>
        <xdr:cNvSpPr/>
      </xdr:nvSpPr>
      <xdr:spPr>
        <a:xfrm>
          <a:off x="3175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2012</xdr:rowOff>
    </xdr:from>
    <xdr:ext cx="762000" cy="259045"/>
    <xdr:sp macro="" textlink="">
      <xdr:nvSpPr>
        <xdr:cNvPr id="79" name="テキスト ボックス 78"/>
        <xdr:cNvSpPr txBox="1"/>
      </xdr:nvSpPr>
      <xdr:spPr>
        <a:xfrm>
          <a:off x="2844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166007</xdr:rowOff>
    </xdr:from>
    <xdr:to>
      <xdr:col>11</xdr:col>
      <xdr:colOff>31750</xdr:colOff>
      <xdr:row>45</xdr:row>
      <xdr:rowOff>166007</xdr:rowOff>
    </xdr:to>
    <xdr:cxnSp macro="">
      <xdr:nvCxnSpPr>
        <xdr:cNvPr id="80" name="直線コネクタ 79"/>
        <xdr:cNvCxnSpPr/>
      </xdr:nvCxnSpPr>
      <xdr:spPr>
        <a:xfrm>
          <a:off x="1447800" y="7881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1" name="フローチャート: 判断 80"/>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2012</xdr:rowOff>
    </xdr:from>
    <xdr:ext cx="762000" cy="259045"/>
    <xdr:sp macro="" textlink="">
      <xdr:nvSpPr>
        <xdr:cNvPr id="82" name="テキスト ボックス 81"/>
        <xdr:cNvSpPr txBox="1"/>
      </xdr:nvSpPr>
      <xdr:spPr>
        <a:xfrm>
          <a:off x="1955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83" name="フローチャート: 判断 82"/>
        <xdr:cNvSpPr/>
      </xdr:nvSpPr>
      <xdr:spPr>
        <a:xfrm>
          <a:off x="1397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20155</xdr:rowOff>
    </xdr:from>
    <xdr:ext cx="762000" cy="259045"/>
    <xdr:sp macro="" textlink="">
      <xdr:nvSpPr>
        <xdr:cNvPr id="84" name="テキスト ボックス 83"/>
        <xdr:cNvSpPr txBox="1"/>
      </xdr:nvSpPr>
      <xdr:spPr>
        <a:xfrm>
          <a:off x="1066800" y="739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132443</xdr:rowOff>
    </xdr:from>
    <xdr:to>
      <xdr:col>23</xdr:col>
      <xdr:colOff>184150</xdr:colOff>
      <xdr:row>46</xdr:row>
      <xdr:rowOff>62593</xdr:rowOff>
    </xdr:to>
    <xdr:sp macro="" textlink="">
      <xdr:nvSpPr>
        <xdr:cNvPr id="90" name="楕円 89"/>
        <xdr:cNvSpPr/>
      </xdr:nvSpPr>
      <xdr:spPr>
        <a:xfrm>
          <a:off x="49022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45</xdr:row>
      <xdr:rowOff>28320</xdr:rowOff>
    </xdr:from>
    <xdr:ext cx="762000" cy="259045"/>
    <xdr:sp macro="" textlink="">
      <xdr:nvSpPr>
        <xdr:cNvPr id="91" name="財政力該当値テキスト"/>
        <xdr:cNvSpPr txBox="1"/>
      </xdr:nvSpPr>
      <xdr:spPr>
        <a:xfrm>
          <a:off x="5041900" y="77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132443</xdr:rowOff>
    </xdr:from>
    <xdr:to>
      <xdr:col>19</xdr:col>
      <xdr:colOff>184150</xdr:colOff>
      <xdr:row>46</xdr:row>
      <xdr:rowOff>62593</xdr:rowOff>
    </xdr:to>
    <xdr:sp macro="" textlink="">
      <xdr:nvSpPr>
        <xdr:cNvPr id="92" name="楕円 91"/>
        <xdr:cNvSpPr/>
      </xdr:nvSpPr>
      <xdr:spPr>
        <a:xfrm>
          <a:off x="40640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47370</xdr:rowOff>
    </xdr:from>
    <xdr:ext cx="736600" cy="259045"/>
    <xdr:sp macro="" textlink="">
      <xdr:nvSpPr>
        <xdr:cNvPr id="93" name="テキスト ボックス 92"/>
        <xdr:cNvSpPr txBox="1"/>
      </xdr:nvSpPr>
      <xdr:spPr>
        <a:xfrm>
          <a:off x="3733800" y="793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132443</xdr:rowOff>
    </xdr:from>
    <xdr:to>
      <xdr:col>15</xdr:col>
      <xdr:colOff>133350</xdr:colOff>
      <xdr:row>46</xdr:row>
      <xdr:rowOff>62593</xdr:rowOff>
    </xdr:to>
    <xdr:sp macro="" textlink="">
      <xdr:nvSpPr>
        <xdr:cNvPr id="94" name="楕円 93"/>
        <xdr:cNvSpPr/>
      </xdr:nvSpPr>
      <xdr:spPr>
        <a:xfrm>
          <a:off x="31750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46</xdr:row>
      <xdr:rowOff>47370</xdr:rowOff>
    </xdr:from>
    <xdr:ext cx="762000" cy="259045"/>
    <xdr:sp macro="" textlink="">
      <xdr:nvSpPr>
        <xdr:cNvPr id="95" name="テキスト ボックス 94"/>
        <xdr:cNvSpPr txBox="1"/>
      </xdr:nvSpPr>
      <xdr:spPr>
        <a:xfrm>
          <a:off x="2844800" y="793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115207</xdr:rowOff>
    </xdr:from>
    <xdr:to>
      <xdr:col>11</xdr:col>
      <xdr:colOff>82550</xdr:colOff>
      <xdr:row>46</xdr:row>
      <xdr:rowOff>45357</xdr:rowOff>
    </xdr:to>
    <xdr:sp macro="" textlink="">
      <xdr:nvSpPr>
        <xdr:cNvPr id="96" name="楕円 95"/>
        <xdr:cNvSpPr/>
      </xdr:nvSpPr>
      <xdr:spPr>
        <a:xfrm>
          <a:off x="2286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46</xdr:row>
      <xdr:rowOff>30134</xdr:rowOff>
    </xdr:from>
    <xdr:ext cx="762000" cy="259045"/>
    <xdr:sp macro="" textlink="">
      <xdr:nvSpPr>
        <xdr:cNvPr id="97" name="テキスト ボックス 96"/>
        <xdr:cNvSpPr txBox="1"/>
      </xdr:nvSpPr>
      <xdr:spPr>
        <a:xfrm>
          <a:off x="1955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115207</xdr:rowOff>
    </xdr:from>
    <xdr:to>
      <xdr:col>7</xdr:col>
      <xdr:colOff>31750</xdr:colOff>
      <xdr:row>46</xdr:row>
      <xdr:rowOff>45357</xdr:rowOff>
    </xdr:to>
    <xdr:sp macro="" textlink="">
      <xdr:nvSpPr>
        <xdr:cNvPr id="98" name="楕円 97"/>
        <xdr:cNvSpPr/>
      </xdr:nvSpPr>
      <xdr:spPr>
        <a:xfrm>
          <a:off x="1397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30134</xdr:rowOff>
    </xdr:from>
    <xdr:ext cx="762000" cy="259045"/>
    <xdr:sp macro="" textlink="">
      <xdr:nvSpPr>
        <xdr:cNvPr id="99" name="テキスト ボックス 98"/>
        <xdr:cNvSpPr txBox="1"/>
      </xdr:nvSpPr>
      <xdr:spPr>
        <a:xfrm>
          <a:off x="1066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歳入に係る経常一般財源が対前年度△</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532,630</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％）となり、また歳出に係る経常一般財源充当額が対前年度＋</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597,925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101.6</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％）となったことから、経常収支比率は、対前年度比＋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ポイント増となり悪化した。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口減少、特にも生産年齢人口の減少により市税の伸びが期待できないことなどにより、財政基盤が地方交付税などの財源に依存する状況であり、さらに義務的経費の割合が高くなっていることから、定員適正化計画による職員数の減、内部事務費の縮減、公共施設等総合管理計画に基づく取組など、行財政改革の着実な推進を図り義務的経費の削減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34290</xdr:rowOff>
    </xdr:to>
    <xdr:cxnSp macro="">
      <xdr:nvCxnSpPr>
        <xdr:cNvPr id="129" name="直線コネクタ 128"/>
        <xdr:cNvCxnSpPr/>
      </xdr:nvCxnSpPr>
      <xdr:spPr>
        <a:xfrm flipV="1">
          <a:off x="4953000" y="9958494"/>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30"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31" name="直線コネクタ 130"/>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90170</xdr:rowOff>
    </xdr:to>
    <xdr:cxnSp macro="">
      <xdr:nvCxnSpPr>
        <xdr:cNvPr id="134" name="直線コネクタ 133"/>
        <xdr:cNvCxnSpPr/>
      </xdr:nvCxnSpPr>
      <xdr:spPr>
        <a:xfrm>
          <a:off x="4114800" y="106743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2133</xdr:rowOff>
    </xdr:from>
    <xdr:ext cx="762000" cy="259045"/>
    <xdr:sp macro="" textlink="">
      <xdr:nvSpPr>
        <xdr:cNvPr id="135" name="財政構造の弾力性平均値テキスト"/>
        <xdr:cNvSpPr txBox="1"/>
      </xdr:nvSpPr>
      <xdr:spPr>
        <a:xfrm>
          <a:off x="5041900" y="10460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36" name="フローチャート: 判断 135"/>
        <xdr:cNvSpPr/>
      </xdr:nvSpPr>
      <xdr:spPr>
        <a:xfrm>
          <a:off x="49022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44450</xdr:rowOff>
    </xdr:to>
    <xdr:cxnSp macro="">
      <xdr:nvCxnSpPr>
        <xdr:cNvPr id="137" name="直線コネクタ 136"/>
        <xdr:cNvCxnSpPr/>
      </xdr:nvCxnSpPr>
      <xdr:spPr>
        <a:xfrm>
          <a:off x="3225800" y="105617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8" name="フローチャート: 判断 137"/>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9" name="テキスト ボックス 138"/>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103294</xdr:rowOff>
    </xdr:to>
    <xdr:cxnSp macro="">
      <xdr:nvCxnSpPr>
        <xdr:cNvPr id="140" name="直線コネクタ 139"/>
        <xdr:cNvCxnSpPr/>
      </xdr:nvCxnSpPr>
      <xdr:spPr>
        <a:xfrm>
          <a:off x="2336800" y="10384790"/>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119380</xdr:rowOff>
    </xdr:from>
    <xdr:to>
      <xdr:col>15</xdr:col>
      <xdr:colOff>133350</xdr:colOff>
      <xdr:row>61</xdr:row>
      <xdr:rowOff>49530</xdr:rowOff>
    </xdr:to>
    <xdr:sp macro="" textlink="">
      <xdr:nvSpPr>
        <xdr:cNvPr id="141" name="フローチャート: 判断 140"/>
        <xdr:cNvSpPr/>
      </xdr:nvSpPr>
      <xdr:spPr>
        <a:xfrm>
          <a:off x="3175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42" name="テキスト ボックス 141"/>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60</xdr:row>
      <xdr:rowOff>97790</xdr:rowOff>
    </xdr:to>
    <xdr:cxnSp macro="">
      <xdr:nvCxnSpPr>
        <xdr:cNvPr id="143" name="直線コネクタ 142"/>
        <xdr:cNvCxnSpPr/>
      </xdr:nvCxnSpPr>
      <xdr:spPr>
        <a:xfrm>
          <a:off x="1447800" y="102802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95250</xdr:rowOff>
    </xdr:from>
    <xdr:to>
      <xdr:col>11</xdr:col>
      <xdr:colOff>82550</xdr:colOff>
      <xdr:row>61</xdr:row>
      <xdr:rowOff>25400</xdr:rowOff>
    </xdr:to>
    <xdr:sp macro="" textlink="">
      <xdr:nvSpPr>
        <xdr:cNvPr id="144" name="フローチャート: 判断 143"/>
        <xdr:cNvSpPr/>
      </xdr:nvSpPr>
      <xdr:spPr>
        <a:xfrm>
          <a:off x="2286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45" name="テキスト ボックス 144"/>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41487</xdr:rowOff>
    </xdr:from>
    <xdr:to>
      <xdr:col>7</xdr:col>
      <xdr:colOff>31750</xdr:colOff>
      <xdr:row>59</xdr:row>
      <xdr:rowOff>143087</xdr:rowOff>
    </xdr:to>
    <xdr:sp macro="" textlink="">
      <xdr:nvSpPr>
        <xdr:cNvPr id="146" name="フローチャート: 判断 145"/>
        <xdr:cNvSpPr/>
      </xdr:nvSpPr>
      <xdr:spPr>
        <a:xfrm>
          <a:off x="1397000" y="10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153264</xdr:rowOff>
    </xdr:from>
    <xdr:ext cx="762000" cy="259045"/>
    <xdr:sp macro="" textlink="">
      <xdr:nvSpPr>
        <xdr:cNvPr id="147" name="テキスト ボックス 146"/>
        <xdr:cNvSpPr txBox="1"/>
      </xdr:nvSpPr>
      <xdr:spPr>
        <a:xfrm>
          <a:off x="1066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3" name="楕円 152"/>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4" name="財政構造の弾力性該当値テキスト"/>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5" name="楕円 154"/>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6" name="テキスト ボックス 155"/>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7" name="楕円 156"/>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138871</xdr:rowOff>
    </xdr:from>
    <xdr:ext cx="762000" cy="259045"/>
    <xdr:sp macro="" textlink="">
      <xdr:nvSpPr>
        <xdr:cNvPr id="158" name="テキスト ボックス 157"/>
        <xdr:cNvSpPr txBox="1"/>
      </xdr:nvSpPr>
      <xdr:spPr>
        <a:xfrm>
          <a:off x="2844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9" name="楕円 158"/>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60" name="テキスト ボックス 159"/>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113877</xdr:rowOff>
    </xdr:from>
    <xdr:to>
      <xdr:col>7</xdr:col>
      <xdr:colOff>31750</xdr:colOff>
      <xdr:row>60</xdr:row>
      <xdr:rowOff>44027</xdr:rowOff>
    </xdr:to>
    <xdr:sp macro="" textlink="">
      <xdr:nvSpPr>
        <xdr:cNvPr id="161" name="楕円 160"/>
        <xdr:cNvSpPr/>
      </xdr:nvSpPr>
      <xdr:spPr>
        <a:xfrm>
          <a:off x="1397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28804</xdr:rowOff>
    </xdr:from>
    <xdr:ext cx="762000" cy="259045"/>
    <xdr:sp macro="" textlink="">
      <xdr:nvSpPr>
        <xdr:cNvPr id="162" name="テキスト ボックス 161"/>
        <xdr:cNvSpPr txBox="1"/>
      </xdr:nvSpPr>
      <xdr:spPr>
        <a:xfrm>
          <a:off x="1066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年度の市町村合併以後、人員削減等を継続的に進めていることから人件費が対前年度△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147,353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は行政情報化推進事業や小学校整備事業の実施などにより、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794,547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となり、人口一人当たりの決算額は対前年比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類似団体平均に比べまだ高い状況であるため、指定管理者制度の導入による委託化や公共施設等総合管理計画に基づく取組などにより、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コストの低減を図っていく。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160756</xdr:rowOff>
    </xdr:from>
    <xdr:to>
      <xdr:col>23</xdr:col>
      <xdr:colOff>133350</xdr:colOff>
      <xdr:row>89</xdr:row>
      <xdr:rowOff>9835</xdr:rowOff>
    </xdr:to>
    <xdr:cxnSp macro="">
      <xdr:nvCxnSpPr>
        <xdr:cNvPr id="194" name="直線コネクタ 193"/>
        <xdr:cNvCxnSpPr/>
      </xdr:nvCxnSpPr>
      <xdr:spPr>
        <a:xfrm flipV="1">
          <a:off x="4953000" y="13876756"/>
          <a:ext cx="0" cy="139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153362</xdr:rowOff>
    </xdr:from>
    <xdr:ext cx="762000" cy="259045"/>
    <xdr:sp macro="" textlink="">
      <xdr:nvSpPr>
        <xdr:cNvPr id="195" name="人件費・物件費等の状況最小値テキスト"/>
        <xdr:cNvSpPr txBox="1"/>
      </xdr:nvSpPr>
      <xdr:spPr>
        <a:xfrm>
          <a:off x="5041900" y="152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9835</xdr:rowOff>
    </xdr:from>
    <xdr:to>
      <xdr:col>24</xdr:col>
      <xdr:colOff>12700</xdr:colOff>
      <xdr:row>89</xdr:row>
      <xdr:rowOff>9835</xdr:rowOff>
    </xdr:to>
    <xdr:cxnSp macro="">
      <xdr:nvCxnSpPr>
        <xdr:cNvPr id="196" name="直線コネクタ 195"/>
        <xdr:cNvCxnSpPr/>
      </xdr:nvCxnSpPr>
      <xdr:spPr>
        <a:xfrm>
          <a:off x="4864100" y="1526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75683</xdr:rowOff>
    </xdr:from>
    <xdr:ext cx="762000" cy="259045"/>
    <xdr:sp macro="" textlink="">
      <xdr:nvSpPr>
        <xdr:cNvPr id="197" name="人件費・物件費等の状況最大値テキスト"/>
        <xdr:cNvSpPr txBox="1"/>
      </xdr:nvSpPr>
      <xdr:spPr>
        <a:xfrm>
          <a:off x="5041900" y="136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160756</xdr:rowOff>
    </xdr:from>
    <xdr:to>
      <xdr:col>24</xdr:col>
      <xdr:colOff>12700</xdr:colOff>
      <xdr:row>80</xdr:row>
      <xdr:rowOff>160756</xdr:rowOff>
    </xdr:to>
    <xdr:cxnSp macro="">
      <xdr:nvCxnSpPr>
        <xdr:cNvPr id="198" name="直線コネクタ 197"/>
        <xdr:cNvCxnSpPr/>
      </xdr:nvCxnSpPr>
      <xdr:spPr>
        <a:xfrm>
          <a:off x="4864100" y="138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142442</xdr:rowOff>
    </xdr:from>
    <xdr:to>
      <xdr:col>23</xdr:col>
      <xdr:colOff>133350</xdr:colOff>
      <xdr:row>88</xdr:row>
      <xdr:rowOff>139609</xdr:rowOff>
    </xdr:to>
    <xdr:cxnSp macro="">
      <xdr:nvCxnSpPr>
        <xdr:cNvPr id="199" name="直線コネクタ 198"/>
        <xdr:cNvCxnSpPr/>
      </xdr:nvCxnSpPr>
      <xdr:spPr>
        <a:xfrm>
          <a:off x="4114800" y="15058592"/>
          <a:ext cx="838200" cy="16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138989</xdr:rowOff>
    </xdr:from>
    <xdr:ext cx="762000" cy="259045"/>
    <xdr:sp macro="" textlink="">
      <xdr:nvSpPr>
        <xdr:cNvPr id="200" name="人件費・物件費等の状況平均値テキスト"/>
        <xdr:cNvSpPr txBox="1"/>
      </xdr:nvSpPr>
      <xdr:spPr>
        <a:xfrm>
          <a:off x="5041900" y="14369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122462</xdr:rowOff>
    </xdr:from>
    <xdr:to>
      <xdr:col>23</xdr:col>
      <xdr:colOff>184150</xdr:colOff>
      <xdr:row>85</xdr:row>
      <xdr:rowOff>52612</xdr:rowOff>
    </xdr:to>
    <xdr:sp macro="" textlink="">
      <xdr:nvSpPr>
        <xdr:cNvPr id="201" name="フローチャート: 判断 200"/>
        <xdr:cNvSpPr/>
      </xdr:nvSpPr>
      <xdr:spPr>
        <a:xfrm>
          <a:off x="4902200" y="1452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142442</xdr:rowOff>
    </xdr:from>
    <xdr:to>
      <xdr:col>19</xdr:col>
      <xdr:colOff>133350</xdr:colOff>
      <xdr:row>88</xdr:row>
      <xdr:rowOff>6911</xdr:rowOff>
    </xdr:to>
    <xdr:cxnSp macro="">
      <xdr:nvCxnSpPr>
        <xdr:cNvPr id="202" name="直線コネクタ 201"/>
        <xdr:cNvCxnSpPr/>
      </xdr:nvCxnSpPr>
      <xdr:spPr>
        <a:xfrm flipV="1">
          <a:off x="3225800" y="15058592"/>
          <a:ext cx="889000" cy="3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52846</xdr:rowOff>
    </xdr:from>
    <xdr:to>
      <xdr:col>19</xdr:col>
      <xdr:colOff>184150</xdr:colOff>
      <xdr:row>84</xdr:row>
      <xdr:rowOff>154446</xdr:rowOff>
    </xdr:to>
    <xdr:sp macro="" textlink="">
      <xdr:nvSpPr>
        <xdr:cNvPr id="203" name="フローチャート: 判断 202"/>
        <xdr:cNvSpPr/>
      </xdr:nvSpPr>
      <xdr:spPr>
        <a:xfrm>
          <a:off x="4064000" y="1445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164623</xdr:rowOff>
    </xdr:from>
    <xdr:ext cx="736600" cy="259045"/>
    <xdr:sp macro="" textlink="">
      <xdr:nvSpPr>
        <xdr:cNvPr id="204" name="テキスト ボックス 203"/>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75740</xdr:rowOff>
    </xdr:from>
    <xdr:to>
      <xdr:col>15</xdr:col>
      <xdr:colOff>82550</xdr:colOff>
      <xdr:row>88</xdr:row>
      <xdr:rowOff>6911</xdr:rowOff>
    </xdr:to>
    <xdr:cxnSp macro="">
      <xdr:nvCxnSpPr>
        <xdr:cNvPr id="205" name="直線コネクタ 204"/>
        <xdr:cNvCxnSpPr/>
      </xdr:nvCxnSpPr>
      <xdr:spPr>
        <a:xfrm>
          <a:off x="2336800" y="14991890"/>
          <a:ext cx="889000" cy="10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32181</xdr:rowOff>
    </xdr:from>
    <xdr:to>
      <xdr:col>15</xdr:col>
      <xdr:colOff>133350</xdr:colOff>
      <xdr:row>84</xdr:row>
      <xdr:rowOff>133781</xdr:rowOff>
    </xdr:to>
    <xdr:sp macro="" textlink="">
      <xdr:nvSpPr>
        <xdr:cNvPr id="206" name="フローチャート: 判断 205"/>
        <xdr:cNvSpPr/>
      </xdr:nvSpPr>
      <xdr:spPr>
        <a:xfrm>
          <a:off x="31750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143958</xdr:rowOff>
    </xdr:from>
    <xdr:ext cx="762000" cy="259045"/>
    <xdr:sp macro="" textlink="">
      <xdr:nvSpPr>
        <xdr:cNvPr id="207" name="テキスト ボックス 206"/>
        <xdr:cNvSpPr txBox="1"/>
      </xdr:nvSpPr>
      <xdr:spPr>
        <a:xfrm>
          <a:off x="2844800" y="1420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64881</xdr:rowOff>
    </xdr:from>
    <xdr:to>
      <xdr:col>11</xdr:col>
      <xdr:colOff>31750</xdr:colOff>
      <xdr:row>87</xdr:row>
      <xdr:rowOff>75740</xdr:rowOff>
    </xdr:to>
    <xdr:cxnSp macro="">
      <xdr:nvCxnSpPr>
        <xdr:cNvPr id="208" name="直線コネクタ 207"/>
        <xdr:cNvCxnSpPr/>
      </xdr:nvCxnSpPr>
      <xdr:spPr>
        <a:xfrm>
          <a:off x="1447800" y="1498103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153716</xdr:rowOff>
    </xdr:from>
    <xdr:to>
      <xdr:col>11</xdr:col>
      <xdr:colOff>82550</xdr:colOff>
      <xdr:row>84</xdr:row>
      <xdr:rowOff>83866</xdr:rowOff>
    </xdr:to>
    <xdr:sp macro="" textlink="">
      <xdr:nvSpPr>
        <xdr:cNvPr id="209" name="フローチャート: 判断 208"/>
        <xdr:cNvSpPr/>
      </xdr:nvSpPr>
      <xdr:spPr>
        <a:xfrm>
          <a:off x="2286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94043</xdr:rowOff>
    </xdr:from>
    <xdr:ext cx="762000" cy="259045"/>
    <xdr:sp macro="" textlink="">
      <xdr:nvSpPr>
        <xdr:cNvPr id="210" name="テキスト ボックス 209"/>
        <xdr:cNvSpPr txBox="1"/>
      </xdr:nvSpPr>
      <xdr:spPr>
        <a:xfrm>
          <a:off x="1955800" y="1415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158610</xdr:rowOff>
    </xdr:from>
    <xdr:to>
      <xdr:col>7</xdr:col>
      <xdr:colOff>31750</xdr:colOff>
      <xdr:row>84</xdr:row>
      <xdr:rowOff>88760</xdr:rowOff>
    </xdr:to>
    <xdr:sp macro="" textlink="">
      <xdr:nvSpPr>
        <xdr:cNvPr id="211" name="フローチャート: 判断 210"/>
        <xdr:cNvSpPr/>
      </xdr:nvSpPr>
      <xdr:spPr>
        <a:xfrm>
          <a:off x="1397000" y="1438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98937</xdr:rowOff>
    </xdr:from>
    <xdr:ext cx="762000" cy="259045"/>
    <xdr:sp macro="" textlink="">
      <xdr:nvSpPr>
        <xdr:cNvPr id="212" name="テキスト ボックス 211"/>
        <xdr:cNvSpPr txBox="1"/>
      </xdr:nvSpPr>
      <xdr:spPr>
        <a:xfrm>
          <a:off x="1066800" y="1415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88809</xdr:rowOff>
    </xdr:from>
    <xdr:to>
      <xdr:col>23</xdr:col>
      <xdr:colOff>184150</xdr:colOff>
      <xdr:row>89</xdr:row>
      <xdr:rowOff>18959</xdr:rowOff>
    </xdr:to>
    <xdr:sp macro="" textlink="">
      <xdr:nvSpPr>
        <xdr:cNvPr id="218" name="楕円 217"/>
        <xdr:cNvSpPr/>
      </xdr:nvSpPr>
      <xdr:spPr>
        <a:xfrm>
          <a:off x="4902200" y="15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156136</xdr:rowOff>
    </xdr:from>
    <xdr:ext cx="762000" cy="259045"/>
    <xdr:sp macro="" textlink="">
      <xdr:nvSpPr>
        <xdr:cNvPr id="219" name="人件費・物件費等の状況該当値テキスト"/>
        <xdr:cNvSpPr txBox="1"/>
      </xdr:nvSpPr>
      <xdr:spPr>
        <a:xfrm>
          <a:off x="5041900" y="1507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91642</xdr:rowOff>
    </xdr:from>
    <xdr:to>
      <xdr:col>19</xdr:col>
      <xdr:colOff>184150</xdr:colOff>
      <xdr:row>88</xdr:row>
      <xdr:rowOff>21792</xdr:rowOff>
    </xdr:to>
    <xdr:sp macro="" textlink="">
      <xdr:nvSpPr>
        <xdr:cNvPr id="220" name="楕円 219"/>
        <xdr:cNvSpPr/>
      </xdr:nvSpPr>
      <xdr:spPr>
        <a:xfrm>
          <a:off x="4064000" y="150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6569</xdr:rowOff>
    </xdr:from>
    <xdr:ext cx="736600" cy="259045"/>
    <xdr:sp macro="" textlink="">
      <xdr:nvSpPr>
        <xdr:cNvPr id="221" name="テキスト ボックス 220"/>
        <xdr:cNvSpPr txBox="1"/>
      </xdr:nvSpPr>
      <xdr:spPr>
        <a:xfrm>
          <a:off x="3733800" y="1509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127561</xdr:rowOff>
    </xdr:from>
    <xdr:to>
      <xdr:col>15</xdr:col>
      <xdr:colOff>133350</xdr:colOff>
      <xdr:row>88</xdr:row>
      <xdr:rowOff>57711</xdr:rowOff>
    </xdr:to>
    <xdr:sp macro="" textlink="">
      <xdr:nvSpPr>
        <xdr:cNvPr id="222" name="楕円 221"/>
        <xdr:cNvSpPr/>
      </xdr:nvSpPr>
      <xdr:spPr>
        <a:xfrm>
          <a:off x="3175000" y="150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42488</xdr:rowOff>
    </xdr:from>
    <xdr:ext cx="762000" cy="259045"/>
    <xdr:sp macro="" textlink="">
      <xdr:nvSpPr>
        <xdr:cNvPr id="223" name="テキスト ボックス 222"/>
        <xdr:cNvSpPr txBox="1"/>
      </xdr:nvSpPr>
      <xdr:spPr>
        <a:xfrm>
          <a:off x="2844800" y="1513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24940</xdr:rowOff>
    </xdr:from>
    <xdr:to>
      <xdr:col>11</xdr:col>
      <xdr:colOff>82550</xdr:colOff>
      <xdr:row>87</xdr:row>
      <xdr:rowOff>126540</xdr:rowOff>
    </xdr:to>
    <xdr:sp macro="" textlink="">
      <xdr:nvSpPr>
        <xdr:cNvPr id="224" name="楕円 223"/>
        <xdr:cNvSpPr/>
      </xdr:nvSpPr>
      <xdr:spPr>
        <a:xfrm>
          <a:off x="2286000" y="149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111317</xdr:rowOff>
    </xdr:from>
    <xdr:ext cx="762000" cy="259045"/>
    <xdr:sp macro="" textlink="">
      <xdr:nvSpPr>
        <xdr:cNvPr id="225" name="テキスト ボックス 224"/>
        <xdr:cNvSpPr txBox="1"/>
      </xdr:nvSpPr>
      <xdr:spPr>
        <a:xfrm>
          <a:off x="1955800" y="1502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14081</xdr:rowOff>
    </xdr:from>
    <xdr:to>
      <xdr:col>7</xdr:col>
      <xdr:colOff>31750</xdr:colOff>
      <xdr:row>87</xdr:row>
      <xdr:rowOff>115681</xdr:rowOff>
    </xdr:to>
    <xdr:sp macro="" textlink="">
      <xdr:nvSpPr>
        <xdr:cNvPr id="226" name="楕円 225"/>
        <xdr:cNvSpPr/>
      </xdr:nvSpPr>
      <xdr:spPr>
        <a:xfrm>
          <a:off x="1397000" y="149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100458</xdr:rowOff>
    </xdr:from>
    <xdr:ext cx="762000" cy="259045"/>
    <xdr:sp macro="" textlink="">
      <xdr:nvSpPr>
        <xdr:cNvPr id="227" name="テキスト ボックス 226"/>
        <xdr:cNvSpPr txBox="1"/>
      </xdr:nvSpPr>
      <xdr:spPr>
        <a:xfrm>
          <a:off x="1066800" y="1501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による職員構成の変動等の影響により、類似団体の中では、平均を下回っている状況である。国、県、他市等の状況を勘案し、より一層の給与の適正化を推進し、財政状況に配慮しながら、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162984</xdr:rowOff>
    </xdr:to>
    <xdr:cxnSp macro="">
      <xdr:nvCxnSpPr>
        <xdr:cNvPr id="261" name="直線コネクタ 260"/>
        <xdr:cNvCxnSpPr/>
      </xdr:nvCxnSpPr>
      <xdr:spPr>
        <a:xfrm>
          <a:off x="16179800" y="145245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2"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3" name="フローチャート: 判断 262"/>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122766</xdr:rowOff>
    </xdr:to>
    <xdr:cxnSp macro="">
      <xdr:nvCxnSpPr>
        <xdr:cNvPr id="264" name="直線コネクタ 263"/>
        <xdr:cNvCxnSpPr/>
      </xdr:nvCxnSpPr>
      <xdr:spPr>
        <a:xfrm>
          <a:off x="15290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84</xdr:row>
      <xdr:rowOff>122766</xdr:rowOff>
    </xdr:to>
    <xdr:cxnSp macro="">
      <xdr:nvCxnSpPr>
        <xdr:cNvPr id="267" name="直線コネクタ 266"/>
        <xdr:cNvCxnSpPr/>
      </xdr:nvCxnSpPr>
      <xdr:spPr>
        <a:xfrm>
          <a:off x="14401800" y="145044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142875</xdr:rowOff>
    </xdr:to>
    <xdr:cxnSp macro="">
      <xdr:nvCxnSpPr>
        <xdr:cNvPr id="270" name="直線コネクタ 269"/>
        <xdr:cNvCxnSpPr/>
      </xdr:nvCxnSpPr>
      <xdr:spPr>
        <a:xfrm flipV="1">
          <a:off x="13512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3" name="フローチャート: 判断 272"/>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4" name="テキスト ボックス 273"/>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80" name="楕円 279"/>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81" name="給与水準   （国との比較）該当値テキスト"/>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2" name="楕円 281"/>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3" name="テキスト ボックス 282"/>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4" name="楕円 283"/>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5" name="テキスト ボックス 284"/>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6" name="楕円 285"/>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7" name="テキスト ボックス 286"/>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8" name="楕円 287"/>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9" name="テキスト ボックス 288"/>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２度の市町村合併により、市の面積が広大となり、支所出張所を多く配置している状況であるため「定員適正化計画」に基づき、計画的な職員の確保に配慮しつつ、退職者と採用者との調整、事務事業の見直し、限られた職員数で組織全体の能力向上を図るための人事評価制度の充実等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年度から令和２年度までの５年間で職員数を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人）削減することに努める。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143328</xdr:rowOff>
    </xdr:from>
    <xdr:to>
      <xdr:col>81</xdr:col>
      <xdr:colOff>44450</xdr:colOff>
      <xdr:row>67</xdr:row>
      <xdr:rowOff>107587</xdr:rowOff>
    </xdr:to>
    <xdr:cxnSp macro="">
      <xdr:nvCxnSpPr>
        <xdr:cNvPr id="321" name="直線コネクタ 320"/>
        <xdr:cNvCxnSpPr/>
      </xdr:nvCxnSpPr>
      <xdr:spPr>
        <a:xfrm flipV="1">
          <a:off x="17018000" y="9915978"/>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22"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3" name="直線コネクタ 322"/>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58255</xdr:rowOff>
    </xdr:from>
    <xdr:ext cx="762000" cy="259045"/>
    <xdr:sp macro="" textlink="">
      <xdr:nvSpPr>
        <xdr:cNvPr id="324" name="定員管理の状況最大値テキスト"/>
        <xdr:cNvSpPr txBox="1"/>
      </xdr:nvSpPr>
      <xdr:spPr>
        <a:xfrm>
          <a:off x="17106900" y="965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143328</xdr:rowOff>
    </xdr:from>
    <xdr:to>
      <xdr:col>81</xdr:col>
      <xdr:colOff>133350</xdr:colOff>
      <xdr:row>57</xdr:row>
      <xdr:rowOff>143328</xdr:rowOff>
    </xdr:to>
    <xdr:cxnSp macro="">
      <xdr:nvCxnSpPr>
        <xdr:cNvPr id="325" name="直線コネクタ 324"/>
        <xdr:cNvCxnSpPr/>
      </xdr:nvCxnSpPr>
      <xdr:spPr>
        <a:xfrm>
          <a:off x="16929100" y="99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107587</xdr:rowOff>
    </xdr:from>
    <xdr:to>
      <xdr:col>81</xdr:col>
      <xdr:colOff>44450</xdr:colOff>
      <xdr:row>67</xdr:row>
      <xdr:rowOff>135165</xdr:rowOff>
    </xdr:to>
    <xdr:cxnSp macro="">
      <xdr:nvCxnSpPr>
        <xdr:cNvPr id="326" name="直線コネクタ 325"/>
        <xdr:cNvCxnSpPr/>
      </xdr:nvCxnSpPr>
      <xdr:spPr>
        <a:xfrm flipV="1">
          <a:off x="16179800" y="11594737"/>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27412</xdr:rowOff>
    </xdr:from>
    <xdr:ext cx="762000" cy="259045"/>
    <xdr:sp macro="" textlink="">
      <xdr:nvSpPr>
        <xdr:cNvPr id="327" name="定員管理の状況平均値テキスト"/>
        <xdr:cNvSpPr txBox="1"/>
      </xdr:nvSpPr>
      <xdr:spPr>
        <a:xfrm>
          <a:off x="17106900" y="1048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xdr:rowOff>
    </xdr:from>
    <xdr:to>
      <xdr:col>81</xdr:col>
      <xdr:colOff>95250</xdr:colOff>
      <xdr:row>62</xdr:row>
      <xdr:rowOff>112485</xdr:rowOff>
    </xdr:to>
    <xdr:sp macro="" textlink="">
      <xdr:nvSpPr>
        <xdr:cNvPr id="328" name="フローチャート: 判断 327"/>
        <xdr:cNvSpPr/>
      </xdr:nvSpPr>
      <xdr:spPr>
        <a:xfrm>
          <a:off x="169672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111034</xdr:rowOff>
    </xdr:from>
    <xdr:to>
      <xdr:col>77</xdr:col>
      <xdr:colOff>44450</xdr:colOff>
      <xdr:row>67</xdr:row>
      <xdr:rowOff>135165</xdr:rowOff>
    </xdr:to>
    <xdr:cxnSp macro="">
      <xdr:nvCxnSpPr>
        <xdr:cNvPr id="329" name="直線コネクタ 328"/>
        <xdr:cNvCxnSpPr/>
      </xdr:nvCxnSpPr>
      <xdr:spPr>
        <a:xfrm>
          <a:off x="15290800" y="1159818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168547</xdr:rowOff>
    </xdr:from>
    <xdr:to>
      <xdr:col>77</xdr:col>
      <xdr:colOff>95250</xdr:colOff>
      <xdr:row>62</xdr:row>
      <xdr:rowOff>98697</xdr:rowOff>
    </xdr:to>
    <xdr:sp macro="" textlink="">
      <xdr:nvSpPr>
        <xdr:cNvPr id="330" name="フローチャート: 判断 329"/>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108874</xdr:rowOff>
    </xdr:from>
    <xdr:ext cx="736600" cy="259045"/>
    <xdr:sp macro="" textlink="">
      <xdr:nvSpPr>
        <xdr:cNvPr id="331" name="テキスト ボックス 330"/>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111034</xdr:rowOff>
    </xdr:from>
    <xdr:to>
      <xdr:col>72</xdr:col>
      <xdr:colOff>203200</xdr:colOff>
      <xdr:row>67</xdr:row>
      <xdr:rowOff>124823</xdr:rowOff>
    </xdr:to>
    <xdr:cxnSp macro="">
      <xdr:nvCxnSpPr>
        <xdr:cNvPr id="332" name="直線コネクタ 331"/>
        <xdr:cNvCxnSpPr/>
      </xdr:nvCxnSpPr>
      <xdr:spPr>
        <a:xfrm flipV="1">
          <a:off x="14401800" y="1159818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144417</xdr:rowOff>
    </xdr:from>
    <xdr:to>
      <xdr:col>73</xdr:col>
      <xdr:colOff>44450</xdr:colOff>
      <xdr:row>62</xdr:row>
      <xdr:rowOff>74567</xdr:rowOff>
    </xdr:to>
    <xdr:sp macro="" textlink="">
      <xdr:nvSpPr>
        <xdr:cNvPr id="333" name="フローチャート: 判断 332"/>
        <xdr:cNvSpPr/>
      </xdr:nvSpPr>
      <xdr:spPr>
        <a:xfrm>
          <a:off x="15240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84744</xdr:rowOff>
    </xdr:from>
    <xdr:ext cx="762000" cy="259045"/>
    <xdr:sp macro="" textlink="">
      <xdr:nvSpPr>
        <xdr:cNvPr id="334" name="テキスト ボックス 333"/>
        <xdr:cNvSpPr txBox="1"/>
      </xdr:nvSpPr>
      <xdr:spPr>
        <a:xfrm>
          <a:off x="14909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111034</xdr:rowOff>
    </xdr:from>
    <xdr:to>
      <xdr:col>68</xdr:col>
      <xdr:colOff>152400</xdr:colOff>
      <xdr:row>67</xdr:row>
      <xdr:rowOff>124823</xdr:rowOff>
    </xdr:to>
    <xdr:cxnSp macro="">
      <xdr:nvCxnSpPr>
        <xdr:cNvPr id="335" name="直線コネクタ 334"/>
        <xdr:cNvCxnSpPr/>
      </xdr:nvCxnSpPr>
      <xdr:spPr>
        <a:xfrm>
          <a:off x="13512800" y="1159818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134076</xdr:rowOff>
    </xdr:from>
    <xdr:to>
      <xdr:col>68</xdr:col>
      <xdr:colOff>203200</xdr:colOff>
      <xdr:row>62</xdr:row>
      <xdr:rowOff>64226</xdr:rowOff>
    </xdr:to>
    <xdr:sp macro="" textlink="">
      <xdr:nvSpPr>
        <xdr:cNvPr id="336" name="フローチャート: 判断 335"/>
        <xdr:cNvSpPr/>
      </xdr:nvSpPr>
      <xdr:spPr>
        <a:xfrm>
          <a:off x="14351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74403</xdr:rowOff>
    </xdr:from>
    <xdr:ext cx="762000" cy="259045"/>
    <xdr:sp macro="" textlink="">
      <xdr:nvSpPr>
        <xdr:cNvPr id="337" name="テキスト ボックス 336"/>
        <xdr:cNvSpPr txBox="1"/>
      </xdr:nvSpPr>
      <xdr:spPr>
        <a:xfrm>
          <a:off x="14020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38" name="フローチャート: 判断 337"/>
        <xdr:cNvSpPr/>
      </xdr:nvSpPr>
      <xdr:spPr>
        <a:xfrm>
          <a:off x="13462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30497</xdr:rowOff>
    </xdr:from>
    <xdr:ext cx="762000" cy="259045"/>
    <xdr:sp macro="" textlink="">
      <xdr:nvSpPr>
        <xdr:cNvPr id="339" name="テキスト ボックス 338"/>
        <xdr:cNvSpPr txBox="1"/>
      </xdr:nvSpPr>
      <xdr:spPr>
        <a:xfrm>
          <a:off x="13131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56787</xdr:rowOff>
    </xdr:from>
    <xdr:to>
      <xdr:col>81</xdr:col>
      <xdr:colOff>95250</xdr:colOff>
      <xdr:row>67</xdr:row>
      <xdr:rowOff>158387</xdr:rowOff>
    </xdr:to>
    <xdr:sp macro="" textlink="">
      <xdr:nvSpPr>
        <xdr:cNvPr id="345" name="楕円 344"/>
        <xdr:cNvSpPr/>
      </xdr:nvSpPr>
      <xdr:spPr>
        <a:xfrm>
          <a:off x="16967200" y="115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124114</xdr:rowOff>
    </xdr:from>
    <xdr:ext cx="762000" cy="259045"/>
    <xdr:sp macro="" textlink="">
      <xdr:nvSpPr>
        <xdr:cNvPr id="346" name="定員管理の状況該当値テキスト"/>
        <xdr:cNvSpPr txBox="1"/>
      </xdr:nvSpPr>
      <xdr:spPr>
        <a:xfrm>
          <a:off x="17106900" y="114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84365</xdr:rowOff>
    </xdr:from>
    <xdr:to>
      <xdr:col>77</xdr:col>
      <xdr:colOff>95250</xdr:colOff>
      <xdr:row>68</xdr:row>
      <xdr:rowOff>14515</xdr:rowOff>
    </xdr:to>
    <xdr:sp macro="" textlink="">
      <xdr:nvSpPr>
        <xdr:cNvPr id="347" name="楕円 346"/>
        <xdr:cNvSpPr/>
      </xdr:nvSpPr>
      <xdr:spPr>
        <a:xfrm>
          <a:off x="16129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170742</xdr:rowOff>
    </xdr:from>
    <xdr:ext cx="736600" cy="259045"/>
    <xdr:sp macro="" textlink="">
      <xdr:nvSpPr>
        <xdr:cNvPr id="348" name="テキスト ボックス 347"/>
        <xdr:cNvSpPr txBox="1"/>
      </xdr:nvSpPr>
      <xdr:spPr>
        <a:xfrm>
          <a:off x="15798800" y="11657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60234</xdr:rowOff>
    </xdr:from>
    <xdr:to>
      <xdr:col>73</xdr:col>
      <xdr:colOff>44450</xdr:colOff>
      <xdr:row>67</xdr:row>
      <xdr:rowOff>161834</xdr:rowOff>
    </xdr:to>
    <xdr:sp macro="" textlink="">
      <xdr:nvSpPr>
        <xdr:cNvPr id="349" name="楕円 348"/>
        <xdr:cNvSpPr/>
      </xdr:nvSpPr>
      <xdr:spPr>
        <a:xfrm>
          <a:off x="15240000" y="115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146611</xdr:rowOff>
    </xdr:from>
    <xdr:ext cx="762000" cy="259045"/>
    <xdr:sp macro="" textlink="">
      <xdr:nvSpPr>
        <xdr:cNvPr id="350" name="テキスト ボックス 349"/>
        <xdr:cNvSpPr txBox="1"/>
      </xdr:nvSpPr>
      <xdr:spPr>
        <a:xfrm>
          <a:off x="14909800" y="116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74023</xdr:rowOff>
    </xdr:from>
    <xdr:to>
      <xdr:col>68</xdr:col>
      <xdr:colOff>203200</xdr:colOff>
      <xdr:row>68</xdr:row>
      <xdr:rowOff>4173</xdr:rowOff>
    </xdr:to>
    <xdr:sp macro="" textlink="">
      <xdr:nvSpPr>
        <xdr:cNvPr id="351" name="楕円 350"/>
        <xdr:cNvSpPr/>
      </xdr:nvSpPr>
      <xdr:spPr>
        <a:xfrm>
          <a:off x="14351000" y="115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160400</xdr:rowOff>
    </xdr:from>
    <xdr:ext cx="762000" cy="259045"/>
    <xdr:sp macro="" textlink="">
      <xdr:nvSpPr>
        <xdr:cNvPr id="352" name="テキスト ボックス 351"/>
        <xdr:cNvSpPr txBox="1"/>
      </xdr:nvSpPr>
      <xdr:spPr>
        <a:xfrm>
          <a:off x="14020800" y="1164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60234</xdr:rowOff>
    </xdr:from>
    <xdr:to>
      <xdr:col>64</xdr:col>
      <xdr:colOff>152400</xdr:colOff>
      <xdr:row>67</xdr:row>
      <xdr:rowOff>161834</xdr:rowOff>
    </xdr:to>
    <xdr:sp macro="" textlink="">
      <xdr:nvSpPr>
        <xdr:cNvPr id="353" name="楕円 352"/>
        <xdr:cNvSpPr/>
      </xdr:nvSpPr>
      <xdr:spPr>
        <a:xfrm>
          <a:off x="13462000" y="115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146611</xdr:rowOff>
    </xdr:from>
    <xdr:ext cx="762000" cy="259045"/>
    <xdr:sp macro="" textlink="">
      <xdr:nvSpPr>
        <xdr:cNvPr id="354" name="テキスト ボックス 353"/>
        <xdr:cNvSpPr txBox="1"/>
      </xdr:nvSpPr>
      <xdr:spPr>
        <a:xfrm>
          <a:off x="13131800" y="116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公営企業に要する経費の財源とする地方債の償還の財源に充てたと認められる繰入金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公債費に準ずる債務負担行為に係るものや元利償還金の額が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減少したことなどから、全体として比率が減少した。今後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、機会を捉えて繰上償還の実施や新規発行を可能な範囲で抑制するなど、公債費負担額や将来負担額の減少に努める。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143510</xdr:rowOff>
    </xdr:to>
    <xdr:cxnSp macro="">
      <xdr:nvCxnSpPr>
        <xdr:cNvPr id="383" name="直線コネクタ 382"/>
        <xdr:cNvCxnSpPr/>
      </xdr:nvCxnSpPr>
      <xdr:spPr>
        <a:xfrm flipV="1">
          <a:off x="17018000" y="6100233"/>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5" name="直線コネクタ 38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6"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7" name="直線コネクタ 386"/>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8" name="直線コネクタ 387"/>
        <xdr:cNvCxnSpPr/>
      </xdr:nvCxnSpPr>
      <xdr:spPr>
        <a:xfrm flipV="1">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89" name="公債費負担の状況平均値テキスト"/>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0" name="フローチャート: 判断 389"/>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84244</xdr:rowOff>
    </xdr:to>
    <xdr:cxnSp macro="">
      <xdr:nvCxnSpPr>
        <xdr:cNvPr id="391" name="直線コネクタ 390"/>
        <xdr:cNvCxnSpPr/>
      </xdr:nvCxnSpPr>
      <xdr:spPr>
        <a:xfrm flipV="1">
          <a:off x="15290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70696</xdr:rowOff>
    </xdr:from>
    <xdr:to>
      <xdr:col>77</xdr:col>
      <xdr:colOff>95250</xdr:colOff>
      <xdr:row>40</xdr:row>
      <xdr:rowOff>846</xdr:rowOff>
    </xdr:to>
    <xdr:sp macro="" textlink="">
      <xdr:nvSpPr>
        <xdr:cNvPr id="392" name="フローチャート: 判断 391"/>
        <xdr:cNvSpPr/>
      </xdr:nvSpPr>
      <xdr:spPr>
        <a:xfrm>
          <a:off x="161290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393" name="テキスト ボックス 392"/>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108373</xdr:rowOff>
    </xdr:to>
    <xdr:cxnSp macro="">
      <xdr:nvCxnSpPr>
        <xdr:cNvPr id="394" name="直線コネクタ 393"/>
        <xdr:cNvCxnSpPr/>
      </xdr:nvCxnSpPr>
      <xdr:spPr>
        <a:xfrm flipV="1">
          <a:off x="14401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95" name="フローチャート: 判断 39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96" name="テキスト ボックス 395"/>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9313</xdr:rowOff>
    </xdr:to>
    <xdr:cxnSp macro="">
      <xdr:nvCxnSpPr>
        <xdr:cNvPr id="397" name="直線コネクタ 396"/>
        <xdr:cNvCxnSpPr/>
      </xdr:nvCxnSpPr>
      <xdr:spPr>
        <a:xfrm flipV="1">
          <a:off x="13512800" y="71378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8" name="フローチャート: 判断 397"/>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9" name="テキスト ボックス 398"/>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0" name="フローチャート: 判断 399"/>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1" name="テキスト ボックス 400"/>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7" name="楕円 406"/>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8" name="公債費負担の状況該当値テキスト"/>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9" name="楕円 408"/>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10" name="テキスト ボックス 409"/>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11" name="楕円 410"/>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12" name="テキスト ボックス 411"/>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13" name="楕円 412"/>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14" name="テキスト ボックス 413"/>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5" name="楕円 414"/>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6" name="テキスト ボックス 415"/>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1,903,090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915,617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％）により将来負担額が減少した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、歳計剰余金を財政調整基金に積立てたことによ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充当可能基金が対前年度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1,695,547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したため、全体として比率が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した。今後も、公債費等の義務的経費の削減を図り、財政の健全化に努める。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24493</xdr:rowOff>
    </xdr:to>
    <xdr:cxnSp macro="">
      <xdr:nvCxnSpPr>
        <xdr:cNvPr id="447" name="直線コネクタ 446"/>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168020</xdr:rowOff>
    </xdr:from>
    <xdr:ext cx="762000" cy="259045"/>
    <xdr:sp macro="" textlink="">
      <xdr:nvSpPr>
        <xdr:cNvPr id="448"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24493</xdr:rowOff>
    </xdr:from>
    <xdr:to>
      <xdr:col>81</xdr:col>
      <xdr:colOff>133350</xdr:colOff>
      <xdr:row>23</xdr:row>
      <xdr:rowOff>24493</xdr:rowOff>
    </xdr:to>
    <xdr:cxnSp macro="">
      <xdr:nvCxnSpPr>
        <xdr:cNvPr id="449" name="直線コネクタ 448"/>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95794</xdr:rowOff>
    </xdr:from>
    <xdr:to>
      <xdr:col>81</xdr:col>
      <xdr:colOff>44450</xdr:colOff>
      <xdr:row>18</xdr:row>
      <xdr:rowOff>147501</xdr:rowOff>
    </xdr:to>
    <xdr:cxnSp macro="">
      <xdr:nvCxnSpPr>
        <xdr:cNvPr id="452" name="直線コネクタ 451"/>
        <xdr:cNvCxnSpPr/>
      </xdr:nvCxnSpPr>
      <xdr:spPr>
        <a:xfrm>
          <a:off x="16179800" y="318189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104520</xdr:rowOff>
    </xdr:from>
    <xdr:ext cx="762000" cy="259045"/>
    <xdr:sp macro="" textlink="">
      <xdr:nvSpPr>
        <xdr:cNvPr id="453" name="将来負担の状況平均値テキスト"/>
        <xdr:cNvSpPr txBox="1"/>
      </xdr:nvSpPr>
      <xdr:spPr>
        <a:xfrm>
          <a:off x="17106900" y="267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87993</xdr:rowOff>
    </xdr:from>
    <xdr:to>
      <xdr:col>81</xdr:col>
      <xdr:colOff>95250</xdr:colOff>
      <xdr:row>17</xdr:row>
      <xdr:rowOff>18143</xdr:rowOff>
    </xdr:to>
    <xdr:sp macro="" textlink="">
      <xdr:nvSpPr>
        <xdr:cNvPr id="454" name="フローチャート: 判断 453"/>
        <xdr:cNvSpPr/>
      </xdr:nvSpPr>
      <xdr:spPr>
        <a:xfrm>
          <a:off x="169672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95794</xdr:rowOff>
    </xdr:from>
    <xdr:to>
      <xdr:col>77</xdr:col>
      <xdr:colOff>44450</xdr:colOff>
      <xdr:row>19</xdr:row>
      <xdr:rowOff>50740</xdr:rowOff>
    </xdr:to>
    <xdr:cxnSp macro="">
      <xdr:nvCxnSpPr>
        <xdr:cNvPr id="455" name="直線コネクタ 454"/>
        <xdr:cNvCxnSpPr/>
      </xdr:nvCxnSpPr>
      <xdr:spPr>
        <a:xfrm flipV="1">
          <a:off x="15290800" y="3181894"/>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61565</xdr:rowOff>
    </xdr:from>
    <xdr:to>
      <xdr:col>77</xdr:col>
      <xdr:colOff>95250</xdr:colOff>
      <xdr:row>16</xdr:row>
      <xdr:rowOff>163165</xdr:rowOff>
    </xdr:to>
    <xdr:sp macro="" textlink="">
      <xdr:nvSpPr>
        <xdr:cNvPr id="456" name="フローチャート: 判断 455"/>
        <xdr:cNvSpPr/>
      </xdr:nvSpPr>
      <xdr:spPr>
        <a:xfrm>
          <a:off x="16129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1892</xdr:rowOff>
    </xdr:from>
    <xdr:ext cx="736600" cy="259045"/>
    <xdr:sp macro="" textlink="">
      <xdr:nvSpPr>
        <xdr:cNvPr id="457" name="テキスト ボックス 456"/>
        <xdr:cNvSpPr txBox="1"/>
      </xdr:nvSpPr>
      <xdr:spPr>
        <a:xfrm>
          <a:off x="15798800" y="257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50740</xdr:rowOff>
    </xdr:from>
    <xdr:to>
      <xdr:col>72</xdr:col>
      <xdr:colOff>203200</xdr:colOff>
      <xdr:row>19</xdr:row>
      <xdr:rowOff>146110</xdr:rowOff>
    </xdr:to>
    <xdr:cxnSp macro="">
      <xdr:nvCxnSpPr>
        <xdr:cNvPr id="458" name="直線コネクタ 457"/>
        <xdr:cNvCxnSpPr/>
      </xdr:nvCxnSpPr>
      <xdr:spPr>
        <a:xfrm flipV="1">
          <a:off x="14401800" y="3308290"/>
          <a:ext cx="889000" cy="9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107527</xdr:rowOff>
    </xdr:from>
    <xdr:to>
      <xdr:col>73</xdr:col>
      <xdr:colOff>44450</xdr:colOff>
      <xdr:row>17</xdr:row>
      <xdr:rowOff>37677</xdr:rowOff>
    </xdr:to>
    <xdr:sp macro="" textlink="">
      <xdr:nvSpPr>
        <xdr:cNvPr id="459" name="フローチャート: 判断 458"/>
        <xdr:cNvSpPr/>
      </xdr:nvSpPr>
      <xdr:spPr>
        <a:xfrm>
          <a:off x="15240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47854</xdr:rowOff>
    </xdr:from>
    <xdr:ext cx="762000" cy="259045"/>
    <xdr:sp macro="" textlink="">
      <xdr:nvSpPr>
        <xdr:cNvPr id="460" name="テキスト ボックス 459"/>
        <xdr:cNvSpPr txBox="1"/>
      </xdr:nvSpPr>
      <xdr:spPr>
        <a:xfrm>
          <a:off x="14909800" y="26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146110</xdr:rowOff>
    </xdr:from>
    <xdr:to>
      <xdr:col>68</xdr:col>
      <xdr:colOff>152400</xdr:colOff>
      <xdr:row>20</xdr:row>
      <xdr:rowOff>82671</xdr:rowOff>
    </xdr:to>
    <xdr:cxnSp macro="">
      <xdr:nvCxnSpPr>
        <xdr:cNvPr id="461" name="直線コネクタ 460"/>
        <xdr:cNvCxnSpPr/>
      </xdr:nvCxnSpPr>
      <xdr:spPr>
        <a:xfrm flipV="1">
          <a:off x="13512800" y="3403660"/>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129359</xdr:rowOff>
    </xdr:from>
    <xdr:to>
      <xdr:col>68</xdr:col>
      <xdr:colOff>203200</xdr:colOff>
      <xdr:row>17</xdr:row>
      <xdr:rowOff>59509</xdr:rowOff>
    </xdr:to>
    <xdr:sp macro="" textlink="">
      <xdr:nvSpPr>
        <xdr:cNvPr id="462" name="フローチャート: 判断 461"/>
        <xdr:cNvSpPr/>
      </xdr:nvSpPr>
      <xdr:spPr>
        <a:xfrm>
          <a:off x="14351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69686</xdr:rowOff>
    </xdr:from>
    <xdr:ext cx="762000" cy="259045"/>
    <xdr:sp macro="" textlink="">
      <xdr:nvSpPr>
        <xdr:cNvPr id="463" name="テキスト ボックス 462"/>
        <xdr:cNvSpPr txBox="1"/>
      </xdr:nvSpPr>
      <xdr:spPr>
        <a:xfrm>
          <a:off x="14020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31206</xdr:rowOff>
    </xdr:from>
    <xdr:to>
      <xdr:col>64</xdr:col>
      <xdr:colOff>152400</xdr:colOff>
      <xdr:row>18</xdr:row>
      <xdr:rowOff>132806</xdr:rowOff>
    </xdr:to>
    <xdr:sp macro="" textlink="">
      <xdr:nvSpPr>
        <xdr:cNvPr id="464" name="フローチャート: 判断 463"/>
        <xdr:cNvSpPr/>
      </xdr:nvSpPr>
      <xdr:spPr>
        <a:xfrm>
          <a:off x="13462000" y="311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142983</xdr:rowOff>
    </xdr:from>
    <xdr:ext cx="762000" cy="259045"/>
    <xdr:sp macro="" textlink="">
      <xdr:nvSpPr>
        <xdr:cNvPr id="465" name="テキスト ボックス 464"/>
        <xdr:cNvSpPr txBox="1"/>
      </xdr:nvSpPr>
      <xdr:spPr>
        <a:xfrm>
          <a:off x="13131800" y="28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96701</xdr:rowOff>
    </xdr:from>
    <xdr:to>
      <xdr:col>81</xdr:col>
      <xdr:colOff>95250</xdr:colOff>
      <xdr:row>19</xdr:row>
      <xdr:rowOff>26851</xdr:rowOff>
    </xdr:to>
    <xdr:sp macro="" textlink="">
      <xdr:nvSpPr>
        <xdr:cNvPr id="471" name="楕円 470"/>
        <xdr:cNvSpPr/>
      </xdr:nvSpPr>
      <xdr:spPr>
        <a:xfrm>
          <a:off x="16967200" y="31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68778</xdr:rowOff>
    </xdr:from>
    <xdr:ext cx="762000" cy="259045"/>
    <xdr:sp macro="" textlink="">
      <xdr:nvSpPr>
        <xdr:cNvPr id="472" name="将来負担の状況該当値テキスト"/>
        <xdr:cNvSpPr txBox="1"/>
      </xdr:nvSpPr>
      <xdr:spPr>
        <a:xfrm>
          <a:off x="17106900" y="315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44994</xdr:rowOff>
    </xdr:from>
    <xdr:to>
      <xdr:col>77</xdr:col>
      <xdr:colOff>95250</xdr:colOff>
      <xdr:row>18</xdr:row>
      <xdr:rowOff>146594</xdr:rowOff>
    </xdr:to>
    <xdr:sp macro="" textlink="">
      <xdr:nvSpPr>
        <xdr:cNvPr id="473" name="楕円 472"/>
        <xdr:cNvSpPr/>
      </xdr:nvSpPr>
      <xdr:spPr>
        <a:xfrm>
          <a:off x="161290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131371</xdr:rowOff>
    </xdr:from>
    <xdr:ext cx="736600" cy="259045"/>
    <xdr:sp macro="" textlink="">
      <xdr:nvSpPr>
        <xdr:cNvPr id="474" name="テキスト ボックス 473"/>
        <xdr:cNvSpPr txBox="1"/>
      </xdr:nvSpPr>
      <xdr:spPr>
        <a:xfrm>
          <a:off x="15798800" y="321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171390</xdr:rowOff>
    </xdr:from>
    <xdr:to>
      <xdr:col>73</xdr:col>
      <xdr:colOff>44450</xdr:colOff>
      <xdr:row>19</xdr:row>
      <xdr:rowOff>101540</xdr:rowOff>
    </xdr:to>
    <xdr:sp macro="" textlink="">
      <xdr:nvSpPr>
        <xdr:cNvPr id="475" name="楕円 474"/>
        <xdr:cNvSpPr/>
      </xdr:nvSpPr>
      <xdr:spPr>
        <a:xfrm>
          <a:off x="15240000" y="32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86317</xdr:rowOff>
    </xdr:from>
    <xdr:ext cx="762000" cy="259045"/>
    <xdr:sp macro="" textlink="">
      <xdr:nvSpPr>
        <xdr:cNvPr id="476" name="テキスト ボックス 475"/>
        <xdr:cNvSpPr txBox="1"/>
      </xdr:nvSpPr>
      <xdr:spPr>
        <a:xfrm>
          <a:off x="14909800" y="33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95310</xdr:rowOff>
    </xdr:from>
    <xdr:to>
      <xdr:col>68</xdr:col>
      <xdr:colOff>203200</xdr:colOff>
      <xdr:row>20</xdr:row>
      <xdr:rowOff>25460</xdr:rowOff>
    </xdr:to>
    <xdr:sp macro="" textlink="">
      <xdr:nvSpPr>
        <xdr:cNvPr id="477" name="楕円 476"/>
        <xdr:cNvSpPr/>
      </xdr:nvSpPr>
      <xdr:spPr>
        <a:xfrm>
          <a:off x="14351000" y="33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10237</xdr:rowOff>
    </xdr:from>
    <xdr:ext cx="762000" cy="259045"/>
    <xdr:sp macro="" textlink="">
      <xdr:nvSpPr>
        <xdr:cNvPr id="478" name="テキスト ボックス 477"/>
        <xdr:cNvSpPr txBox="1"/>
      </xdr:nvSpPr>
      <xdr:spPr>
        <a:xfrm>
          <a:off x="14020800" y="34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31871</xdr:rowOff>
    </xdr:from>
    <xdr:to>
      <xdr:col>64</xdr:col>
      <xdr:colOff>152400</xdr:colOff>
      <xdr:row>20</xdr:row>
      <xdr:rowOff>133471</xdr:rowOff>
    </xdr:to>
    <xdr:sp macro="" textlink="">
      <xdr:nvSpPr>
        <xdr:cNvPr id="479" name="楕円 478"/>
        <xdr:cNvSpPr/>
      </xdr:nvSpPr>
      <xdr:spPr>
        <a:xfrm>
          <a:off x="13462000" y="3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118248</xdr:rowOff>
    </xdr:from>
    <xdr:ext cx="762000" cy="259045"/>
    <xdr:sp macro="" textlink="">
      <xdr:nvSpPr>
        <xdr:cNvPr id="480" name="テキスト ボックス 479"/>
        <xdr:cNvSpPr txBox="1"/>
      </xdr:nvSpPr>
      <xdr:spPr>
        <a:xfrm>
          <a:off x="13131800" y="354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115,426
114,527
1,256.42
69,342,686
67,049,248
2,026,424
40,095,609
79,253,813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により、類似団体平均を上回っている状況である。「定員適正化計画」に基づき、計画的な職員の確保に配慮しつつ、退職者と採用者との調整、事務事業の見直し、限られた職員数で組織全体の能力向上を図るための人事評価制度の充実等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年度から令和２年度までの５年間で職員数を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人）削減に努め、人件費の削減にを目指す。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78015</xdr:rowOff>
    </xdr:from>
    <xdr:to>
      <xdr:col>24</xdr:col>
      <xdr:colOff>25400</xdr:colOff>
      <xdr:row>38</xdr:row>
      <xdr:rowOff>94343</xdr:rowOff>
    </xdr:to>
    <xdr:cxnSp macro="">
      <xdr:nvCxnSpPr>
        <xdr:cNvPr id="68" name="直線コネクタ 67"/>
        <xdr:cNvCxnSpPr/>
      </xdr:nvCxnSpPr>
      <xdr:spPr>
        <a:xfrm flipV="1">
          <a:off x="3987800" y="65931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125384</xdr:rowOff>
    </xdr:from>
    <xdr:ext cx="762000" cy="259045"/>
    <xdr:sp macro="" textlink="">
      <xdr:nvSpPr>
        <xdr:cNvPr id="69" name="人件費平均値テキスト"/>
        <xdr:cNvSpPr txBox="1"/>
      </xdr:nvSpPr>
      <xdr:spPr>
        <a:xfrm>
          <a:off x="4914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108857</xdr:rowOff>
    </xdr:from>
    <xdr:to>
      <xdr:col>24</xdr:col>
      <xdr:colOff>76200</xdr:colOff>
      <xdr:row>37</xdr:row>
      <xdr:rowOff>39007</xdr:rowOff>
    </xdr:to>
    <xdr:sp macro="" textlink="">
      <xdr:nvSpPr>
        <xdr:cNvPr id="70" name="フローチャート: 判断 69"/>
        <xdr:cNvSpPr/>
      </xdr:nvSpPr>
      <xdr:spPr>
        <a:xfrm>
          <a:off x="4775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45357</xdr:rowOff>
    </xdr:from>
    <xdr:to>
      <xdr:col>19</xdr:col>
      <xdr:colOff>187325</xdr:colOff>
      <xdr:row>38</xdr:row>
      <xdr:rowOff>94343</xdr:rowOff>
    </xdr:to>
    <xdr:cxnSp macro="">
      <xdr:nvCxnSpPr>
        <xdr:cNvPr id="71" name="直線コネクタ 70"/>
        <xdr:cNvCxnSpPr/>
      </xdr:nvCxnSpPr>
      <xdr:spPr>
        <a:xfrm>
          <a:off x="3098800" y="65604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92528</xdr:rowOff>
    </xdr:from>
    <xdr:to>
      <xdr:col>20</xdr:col>
      <xdr:colOff>38100</xdr:colOff>
      <xdr:row>37</xdr:row>
      <xdr:rowOff>22678</xdr:rowOff>
    </xdr:to>
    <xdr:sp macro="" textlink="">
      <xdr:nvSpPr>
        <xdr:cNvPr id="72" name="フローチャート: 判断 71"/>
        <xdr:cNvSpPr/>
      </xdr:nvSpPr>
      <xdr:spPr>
        <a:xfrm>
          <a:off x="3937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32855</xdr:rowOff>
    </xdr:from>
    <xdr:ext cx="736600" cy="259045"/>
    <xdr:sp macro="" textlink="">
      <xdr:nvSpPr>
        <xdr:cNvPr id="73" name="テキスト ボックス 72"/>
        <xdr:cNvSpPr txBox="1"/>
      </xdr:nvSpPr>
      <xdr:spPr>
        <a:xfrm>
          <a:off x="3606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45357</xdr:rowOff>
    </xdr:from>
    <xdr:to>
      <xdr:col>15</xdr:col>
      <xdr:colOff>98425</xdr:colOff>
      <xdr:row>38</xdr:row>
      <xdr:rowOff>45357</xdr:rowOff>
    </xdr:to>
    <xdr:cxnSp macro="">
      <xdr:nvCxnSpPr>
        <xdr:cNvPr id="74" name="直線コネクタ 73"/>
        <xdr:cNvCxnSpPr/>
      </xdr:nvCxnSpPr>
      <xdr:spPr>
        <a:xfrm>
          <a:off x="2209800" y="6560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151493</xdr:rowOff>
    </xdr:from>
    <xdr:to>
      <xdr:col>11</xdr:col>
      <xdr:colOff>9525</xdr:colOff>
      <xdr:row>38</xdr:row>
      <xdr:rowOff>45357</xdr:rowOff>
    </xdr:to>
    <xdr:cxnSp macro="">
      <xdr:nvCxnSpPr>
        <xdr:cNvPr id="77" name="直線コネクタ 76"/>
        <xdr:cNvCxnSpPr/>
      </xdr:nvCxnSpPr>
      <xdr:spPr>
        <a:xfrm>
          <a:off x="1320800" y="6495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8" name="フローチャート: 判断 77"/>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199</xdr:rowOff>
    </xdr:from>
    <xdr:ext cx="762000" cy="259045"/>
    <xdr:sp macro="" textlink="">
      <xdr:nvSpPr>
        <xdr:cNvPr id="79" name="テキスト ボックス 78"/>
        <xdr:cNvSpPr txBox="1"/>
      </xdr:nvSpPr>
      <xdr:spPr>
        <a:xfrm>
          <a:off x="1828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92528</xdr:rowOff>
    </xdr:from>
    <xdr:to>
      <xdr:col>6</xdr:col>
      <xdr:colOff>171450</xdr:colOff>
      <xdr:row>35</xdr:row>
      <xdr:rowOff>22678</xdr:rowOff>
    </xdr:to>
    <xdr:sp macro="" textlink="">
      <xdr:nvSpPr>
        <xdr:cNvPr id="80" name="フローチャート: 判断 79"/>
        <xdr:cNvSpPr/>
      </xdr:nvSpPr>
      <xdr:spPr>
        <a:xfrm>
          <a:off x="1270000" y="592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32855</xdr:rowOff>
    </xdr:from>
    <xdr:ext cx="762000" cy="259045"/>
    <xdr:sp macro="" textlink="">
      <xdr:nvSpPr>
        <xdr:cNvPr id="81" name="テキスト ボックス 80"/>
        <xdr:cNvSpPr txBox="1"/>
      </xdr:nvSpPr>
      <xdr:spPr>
        <a:xfrm>
          <a:off x="939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27215</xdr:rowOff>
    </xdr:from>
    <xdr:to>
      <xdr:col>24</xdr:col>
      <xdr:colOff>76200</xdr:colOff>
      <xdr:row>38</xdr:row>
      <xdr:rowOff>128815</xdr:rowOff>
    </xdr:to>
    <xdr:sp macro="" textlink="">
      <xdr:nvSpPr>
        <xdr:cNvPr id="87" name="楕円 86"/>
        <xdr:cNvSpPr/>
      </xdr:nvSpPr>
      <xdr:spPr>
        <a:xfrm>
          <a:off x="47752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170742</xdr:rowOff>
    </xdr:from>
    <xdr:ext cx="762000" cy="259045"/>
    <xdr:sp macro="" textlink="">
      <xdr:nvSpPr>
        <xdr:cNvPr id="88" name="人件費該当値テキスト"/>
        <xdr:cNvSpPr txBox="1"/>
      </xdr:nvSpPr>
      <xdr:spPr>
        <a:xfrm>
          <a:off x="49149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129920</xdr:rowOff>
    </xdr:from>
    <xdr:ext cx="736600" cy="259045"/>
    <xdr:sp macro="" textlink="">
      <xdr:nvSpPr>
        <xdr:cNvPr id="90" name="テキスト ボックス 89"/>
        <xdr:cNvSpPr txBox="1"/>
      </xdr:nvSpPr>
      <xdr:spPr>
        <a:xfrm>
          <a:off x="3606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166007</xdr:rowOff>
    </xdr:from>
    <xdr:to>
      <xdr:col>15</xdr:col>
      <xdr:colOff>149225</xdr:colOff>
      <xdr:row>38</xdr:row>
      <xdr:rowOff>96157</xdr:rowOff>
    </xdr:to>
    <xdr:sp macro="" textlink="">
      <xdr:nvSpPr>
        <xdr:cNvPr id="91" name="楕円 90"/>
        <xdr:cNvSpPr/>
      </xdr:nvSpPr>
      <xdr:spPr>
        <a:xfrm>
          <a:off x="3048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80934</xdr:rowOff>
    </xdr:from>
    <xdr:ext cx="762000" cy="259045"/>
    <xdr:sp macro="" textlink="">
      <xdr:nvSpPr>
        <xdr:cNvPr id="92" name="テキスト ボックス 91"/>
        <xdr:cNvSpPr txBox="1"/>
      </xdr:nvSpPr>
      <xdr:spPr>
        <a:xfrm>
          <a:off x="2717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166007</xdr:rowOff>
    </xdr:from>
    <xdr:to>
      <xdr:col>11</xdr:col>
      <xdr:colOff>60325</xdr:colOff>
      <xdr:row>38</xdr:row>
      <xdr:rowOff>96157</xdr:rowOff>
    </xdr:to>
    <xdr:sp macro="" textlink="">
      <xdr:nvSpPr>
        <xdr:cNvPr id="93" name="楕円 92"/>
        <xdr:cNvSpPr/>
      </xdr:nvSpPr>
      <xdr:spPr>
        <a:xfrm>
          <a:off x="2159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80934</xdr:rowOff>
    </xdr:from>
    <xdr:ext cx="762000" cy="259045"/>
    <xdr:sp macro="" textlink="">
      <xdr:nvSpPr>
        <xdr:cNvPr id="94" name="テキスト ボックス 93"/>
        <xdr:cNvSpPr txBox="1"/>
      </xdr:nvSpPr>
      <xdr:spPr>
        <a:xfrm>
          <a:off x="1828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100693</xdr:rowOff>
    </xdr:from>
    <xdr:to>
      <xdr:col>6</xdr:col>
      <xdr:colOff>171450</xdr:colOff>
      <xdr:row>38</xdr:row>
      <xdr:rowOff>30843</xdr:rowOff>
    </xdr:to>
    <xdr:sp macro="" textlink="">
      <xdr:nvSpPr>
        <xdr:cNvPr id="95" name="楕円 94"/>
        <xdr:cNvSpPr/>
      </xdr:nvSpPr>
      <xdr:spPr>
        <a:xfrm>
          <a:off x="1270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15620</xdr:rowOff>
    </xdr:from>
    <xdr:ext cx="762000" cy="259045"/>
    <xdr:sp macro="" textlink="">
      <xdr:nvSpPr>
        <xdr:cNvPr id="96" name="テキスト ボックス 95"/>
        <xdr:cNvSpPr txBox="1"/>
      </xdr:nvSpPr>
      <xdr:spPr>
        <a:xfrm>
          <a:off x="93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施設管理経費の縮減など、内部管理経費の削減により、物件費に係る経常収支比率は類似団体平均を下回っている。今後も、内部管理経費の歳出削減など、行財政改革の取組により物件費の削減に努める。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167822</xdr:rowOff>
    </xdr:to>
    <xdr:cxnSp macro="">
      <xdr:nvCxnSpPr>
        <xdr:cNvPr id="126" name="直線コネクタ 125"/>
        <xdr:cNvCxnSpPr/>
      </xdr:nvCxnSpPr>
      <xdr:spPr>
        <a:xfrm flipV="1">
          <a:off x="16510000" y="2347686"/>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7"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8" name="直線コネクタ 127"/>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29029</xdr:rowOff>
    </xdr:from>
    <xdr:to>
      <xdr:col>82</xdr:col>
      <xdr:colOff>107950</xdr:colOff>
      <xdr:row>16</xdr:row>
      <xdr:rowOff>110671</xdr:rowOff>
    </xdr:to>
    <xdr:cxnSp macro="">
      <xdr:nvCxnSpPr>
        <xdr:cNvPr id="131" name="直線コネクタ 130"/>
        <xdr:cNvCxnSpPr/>
      </xdr:nvCxnSpPr>
      <xdr:spPr>
        <a:xfrm>
          <a:off x="15671800" y="277222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2" name="物件費平均値テキスト"/>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3" name="フローチャート: 判断 132"/>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167821</xdr:rowOff>
    </xdr:from>
    <xdr:to>
      <xdr:col>78</xdr:col>
      <xdr:colOff>69850</xdr:colOff>
      <xdr:row>16</xdr:row>
      <xdr:rowOff>29029</xdr:rowOff>
    </xdr:to>
    <xdr:cxnSp macro="">
      <xdr:nvCxnSpPr>
        <xdr:cNvPr id="134" name="直線コネクタ 133"/>
        <xdr:cNvCxnSpPr/>
      </xdr:nvCxnSpPr>
      <xdr:spPr>
        <a:xfrm>
          <a:off x="14782800" y="2739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2721</xdr:rowOff>
    </xdr:from>
    <xdr:to>
      <xdr:col>78</xdr:col>
      <xdr:colOff>120650</xdr:colOff>
      <xdr:row>17</xdr:row>
      <xdr:rowOff>104321</xdr:rowOff>
    </xdr:to>
    <xdr:sp macro="" textlink="">
      <xdr:nvSpPr>
        <xdr:cNvPr id="135" name="フローチャート: 判断 134"/>
        <xdr:cNvSpPr/>
      </xdr:nvSpPr>
      <xdr:spPr>
        <a:xfrm>
          <a:off x="156210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89098</xdr:rowOff>
    </xdr:from>
    <xdr:ext cx="736600" cy="259045"/>
    <xdr:sp macro="" textlink="">
      <xdr:nvSpPr>
        <xdr:cNvPr id="136" name="テキスト ボックス 135"/>
        <xdr:cNvSpPr txBox="1"/>
      </xdr:nvSpPr>
      <xdr:spPr>
        <a:xfrm>
          <a:off x="15290800" y="300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37193</xdr:rowOff>
    </xdr:from>
    <xdr:to>
      <xdr:col>73</xdr:col>
      <xdr:colOff>180975</xdr:colOff>
      <xdr:row>15</xdr:row>
      <xdr:rowOff>167821</xdr:rowOff>
    </xdr:to>
    <xdr:cxnSp macro="">
      <xdr:nvCxnSpPr>
        <xdr:cNvPr id="137" name="直線コネクタ 136"/>
        <xdr:cNvCxnSpPr/>
      </xdr:nvCxnSpPr>
      <xdr:spPr>
        <a:xfrm>
          <a:off x="13893800" y="26089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8" name="フローチャート: 判断 137"/>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9" name="テキスト ボックス 138"/>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4536</xdr:rowOff>
    </xdr:from>
    <xdr:to>
      <xdr:col>69</xdr:col>
      <xdr:colOff>92075</xdr:colOff>
      <xdr:row>15</xdr:row>
      <xdr:rowOff>37193</xdr:rowOff>
    </xdr:to>
    <xdr:cxnSp macro="">
      <xdr:nvCxnSpPr>
        <xdr:cNvPr id="140" name="直線コネクタ 139"/>
        <xdr:cNvCxnSpPr/>
      </xdr:nvCxnSpPr>
      <xdr:spPr>
        <a:xfrm>
          <a:off x="13004800" y="2576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2" name="テキスト ボックス 141"/>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43" name="フローチャート: 判断 142"/>
        <xdr:cNvSpPr/>
      </xdr:nvSpPr>
      <xdr:spPr>
        <a:xfrm>
          <a:off x="12954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44" name="テキスト ボックス 143"/>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50" name="楕円 149"/>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76398</xdr:rowOff>
    </xdr:from>
    <xdr:ext cx="762000" cy="259045"/>
    <xdr:sp macro="" textlink="">
      <xdr:nvSpPr>
        <xdr:cNvPr id="151" name="物件費該当値テキスト"/>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149679</xdr:rowOff>
    </xdr:from>
    <xdr:to>
      <xdr:col>78</xdr:col>
      <xdr:colOff>120650</xdr:colOff>
      <xdr:row>16</xdr:row>
      <xdr:rowOff>79829</xdr:rowOff>
    </xdr:to>
    <xdr:sp macro="" textlink="">
      <xdr:nvSpPr>
        <xdr:cNvPr id="152" name="楕円 151"/>
        <xdr:cNvSpPr/>
      </xdr:nvSpPr>
      <xdr:spPr>
        <a:xfrm>
          <a:off x="156210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90006</xdr:rowOff>
    </xdr:from>
    <xdr:ext cx="736600" cy="259045"/>
    <xdr:sp macro="" textlink="">
      <xdr:nvSpPr>
        <xdr:cNvPr id="153" name="テキスト ボックス 152"/>
        <xdr:cNvSpPr txBox="1"/>
      </xdr:nvSpPr>
      <xdr:spPr>
        <a:xfrm>
          <a:off x="15290800" y="24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117021</xdr:rowOff>
    </xdr:from>
    <xdr:to>
      <xdr:col>74</xdr:col>
      <xdr:colOff>31750</xdr:colOff>
      <xdr:row>16</xdr:row>
      <xdr:rowOff>47171</xdr:rowOff>
    </xdr:to>
    <xdr:sp macro="" textlink="">
      <xdr:nvSpPr>
        <xdr:cNvPr id="154" name="楕円 153"/>
        <xdr:cNvSpPr/>
      </xdr:nvSpPr>
      <xdr:spPr>
        <a:xfrm>
          <a:off x="14732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57348</xdr:rowOff>
    </xdr:from>
    <xdr:ext cx="762000" cy="259045"/>
    <xdr:sp macro="" textlink="">
      <xdr:nvSpPr>
        <xdr:cNvPr id="155" name="テキスト ボックス 154"/>
        <xdr:cNvSpPr txBox="1"/>
      </xdr:nvSpPr>
      <xdr:spPr>
        <a:xfrm>
          <a:off x="14401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157843</xdr:rowOff>
    </xdr:from>
    <xdr:to>
      <xdr:col>69</xdr:col>
      <xdr:colOff>142875</xdr:colOff>
      <xdr:row>15</xdr:row>
      <xdr:rowOff>87993</xdr:rowOff>
    </xdr:to>
    <xdr:sp macro="" textlink="">
      <xdr:nvSpPr>
        <xdr:cNvPr id="156" name="楕円 155"/>
        <xdr:cNvSpPr/>
      </xdr:nvSpPr>
      <xdr:spPr>
        <a:xfrm>
          <a:off x="13843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98170</xdr:rowOff>
    </xdr:from>
    <xdr:ext cx="762000" cy="259045"/>
    <xdr:sp macro="" textlink="">
      <xdr:nvSpPr>
        <xdr:cNvPr id="157" name="テキスト ボックス 156"/>
        <xdr:cNvSpPr txBox="1"/>
      </xdr:nvSpPr>
      <xdr:spPr>
        <a:xfrm>
          <a:off x="13512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125186</xdr:rowOff>
    </xdr:from>
    <xdr:to>
      <xdr:col>65</xdr:col>
      <xdr:colOff>53975</xdr:colOff>
      <xdr:row>15</xdr:row>
      <xdr:rowOff>55336</xdr:rowOff>
    </xdr:to>
    <xdr:sp macro="" textlink="">
      <xdr:nvSpPr>
        <xdr:cNvPr id="158" name="楕円 157"/>
        <xdr:cNvSpPr/>
      </xdr:nvSpPr>
      <xdr:spPr>
        <a:xfrm>
          <a:off x="12954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40113</xdr:rowOff>
    </xdr:from>
    <xdr:ext cx="762000" cy="259045"/>
    <xdr:sp macro="" textlink="">
      <xdr:nvSpPr>
        <xdr:cNvPr id="159" name="テキスト ボックス 158"/>
        <xdr:cNvSpPr txBox="1"/>
      </xdr:nvSpPr>
      <xdr:spPr>
        <a:xfrm>
          <a:off x="12623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扶助費に係る経常収支比率は類似団体平均を下回っている。子育て支援の充実や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高齢化の進行</a:t>
          </a:r>
          <a:r>
            <a:rPr kumimoji="1" lang="ja-JP" altLang="en-US" sz="1300">
              <a:latin typeface="ＭＳ Ｐゴシック" panose="020B0600070205080204" pitchFamily="50" charset="-128"/>
              <a:ea typeface="ＭＳ Ｐゴシック" panose="020B0600070205080204" pitchFamily="50" charset="-128"/>
            </a:rPr>
            <a:t>により施設型給付費や自立支援介護給付費等が増加傾向であることから、今後の動向に注視し適切な対応に努める。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119380</xdr:rowOff>
    </xdr:from>
    <xdr:to>
      <xdr:col>24</xdr:col>
      <xdr:colOff>25400</xdr:colOff>
      <xdr:row>61</xdr:row>
      <xdr:rowOff>153670</xdr:rowOff>
    </xdr:to>
    <xdr:cxnSp macro="">
      <xdr:nvCxnSpPr>
        <xdr:cNvPr id="187" name="直線コネクタ 186"/>
        <xdr:cNvCxnSpPr/>
      </xdr:nvCxnSpPr>
      <xdr:spPr>
        <a:xfrm flipV="1">
          <a:off x="4826000" y="93776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125747</xdr:rowOff>
    </xdr:from>
    <xdr:ext cx="762000" cy="259045"/>
    <xdr:sp macro="" textlink="">
      <xdr:nvSpPr>
        <xdr:cNvPr id="188" name="扶助費最小値テキスト"/>
        <xdr:cNvSpPr txBox="1"/>
      </xdr:nvSpPr>
      <xdr:spPr>
        <a:xfrm>
          <a:off x="4914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153670</xdr:rowOff>
    </xdr:from>
    <xdr:to>
      <xdr:col>24</xdr:col>
      <xdr:colOff>114300</xdr:colOff>
      <xdr:row>61</xdr:row>
      <xdr:rowOff>153670</xdr:rowOff>
    </xdr:to>
    <xdr:cxnSp macro="">
      <xdr:nvCxnSpPr>
        <xdr:cNvPr id="189" name="直線コネクタ 188"/>
        <xdr:cNvCxnSpPr/>
      </xdr:nvCxnSpPr>
      <xdr:spPr>
        <a:xfrm>
          <a:off x="4737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34307</xdr:rowOff>
    </xdr:from>
    <xdr:ext cx="762000" cy="259045"/>
    <xdr:sp macro="" textlink="">
      <xdr:nvSpPr>
        <xdr:cNvPr id="190" name="扶助費最大値テキスト"/>
        <xdr:cNvSpPr txBox="1"/>
      </xdr:nvSpPr>
      <xdr:spPr>
        <a:xfrm>
          <a:off x="4914900" y="912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119380</xdr:rowOff>
    </xdr:from>
    <xdr:to>
      <xdr:col>24</xdr:col>
      <xdr:colOff>114300</xdr:colOff>
      <xdr:row>54</xdr:row>
      <xdr:rowOff>119380</xdr:rowOff>
    </xdr:to>
    <xdr:cxnSp macro="">
      <xdr:nvCxnSpPr>
        <xdr:cNvPr id="191" name="直線コネクタ 190"/>
        <xdr:cNvCxnSpPr/>
      </xdr:nvCxnSpPr>
      <xdr:spPr>
        <a:xfrm>
          <a:off x="4737100" y="93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111760</xdr:rowOff>
    </xdr:from>
    <xdr:to>
      <xdr:col>24</xdr:col>
      <xdr:colOff>25400</xdr:colOff>
      <xdr:row>55</xdr:row>
      <xdr:rowOff>8890</xdr:rowOff>
    </xdr:to>
    <xdr:cxnSp macro="">
      <xdr:nvCxnSpPr>
        <xdr:cNvPr id="192" name="直線コネクタ 191"/>
        <xdr:cNvCxnSpPr/>
      </xdr:nvCxnSpPr>
      <xdr:spPr>
        <a:xfrm>
          <a:off x="3987800" y="9370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109237</xdr:rowOff>
    </xdr:from>
    <xdr:ext cx="762000" cy="259045"/>
    <xdr:sp macro="" textlink="">
      <xdr:nvSpPr>
        <xdr:cNvPr id="193" name="扶助費平均値テキスト"/>
        <xdr:cNvSpPr txBox="1"/>
      </xdr:nvSpPr>
      <xdr:spPr>
        <a:xfrm>
          <a:off x="4914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194" name="フローチャート: 判断 193"/>
        <xdr:cNvSpPr/>
      </xdr:nvSpPr>
      <xdr:spPr>
        <a:xfrm>
          <a:off x="4775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111760</xdr:rowOff>
    </xdr:from>
    <xdr:to>
      <xdr:col>19</xdr:col>
      <xdr:colOff>187325</xdr:colOff>
      <xdr:row>54</xdr:row>
      <xdr:rowOff>119380</xdr:rowOff>
    </xdr:to>
    <xdr:cxnSp macro="">
      <xdr:nvCxnSpPr>
        <xdr:cNvPr id="195" name="直線コネクタ 194"/>
        <xdr:cNvCxnSpPr/>
      </xdr:nvCxnSpPr>
      <xdr:spPr>
        <a:xfrm flipV="1">
          <a:off x="3098800" y="9370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68580</xdr:rowOff>
    </xdr:from>
    <xdr:to>
      <xdr:col>20</xdr:col>
      <xdr:colOff>38100</xdr:colOff>
      <xdr:row>56</xdr:row>
      <xdr:rowOff>170180</xdr:rowOff>
    </xdr:to>
    <xdr:sp macro="" textlink="">
      <xdr:nvSpPr>
        <xdr:cNvPr id="196" name="フローチャート: 判断 195"/>
        <xdr:cNvSpPr/>
      </xdr:nvSpPr>
      <xdr:spPr>
        <a:xfrm>
          <a:off x="3937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154957</xdr:rowOff>
    </xdr:from>
    <xdr:ext cx="736600" cy="259045"/>
    <xdr:sp macro="" textlink="">
      <xdr:nvSpPr>
        <xdr:cNvPr id="197" name="テキスト ボックス 196"/>
        <xdr:cNvSpPr txBox="1"/>
      </xdr:nvSpPr>
      <xdr:spPr>
        <a:xfrm>
          <a:off x="3606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73660</xdr:rowOff>
    </xdr:from>
    <xdr:to>
      <xdr:col>15</xdr:col>
      <xdr:colOff>98425</xdr:colOff>
      <xdr:row>54</xdr:row>
      <xdr:rowOff>119380</xdr:rowOff>
    </xdr:to>
    <xdr:cxnSp macro="">
      <xdr:nvCxnSpPr>
        <xdr:cNvPr id="198" name="直線コネクタ 197"/>
        <xdr:cNvCxnSpPr/>
      </xdr:nvCxnSpPr>
      <xdr:spPr>
        <a:xfrm>
          <a:off x="2209800" y="9331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45720</xdr:rowOff>
    </xdr:from>
    <xdr:to>
      <xdr:col>15</xdr:col>
      <xdr:colOff>149225</xdr:colOff>
      <xdr:row>56</xdr:row>
      <xdr:rowOff>147320</xdr:rowOff>
    </xdr:to>
    <xdr:sp macro="" textlink="">
      <xdr:nvSpPr>
        <xdr:cNvPr id="199" name="フローチャート: 判断 198"/>
        <xdr:cNvSpPr/>
      </xdr:nvSpPr>
      <xdr:spPr>
        <a:xfrm>
          <a:off x="3048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132097</xdr:rowOff>
    </xdr:from>
    <xdr:ext cx="762000" cy="259045"/>
    <xdr:sp macro="" textlink="">
      <xdr:nvSpPr>
        <xdr:cNvPr id="200" name="テキスト ボックス 199"/>
        <xdr:cNvSpPr txBox="1"/>
      </xdr:nvSpPr>
      <xdr:spPr>
        <a:xfrm>
          <a:off x="2717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66040</xdr:rowOff>
    </xdr:from>
    <xdr:to>
      <xdr:col>11</xdr:col>
      <xdr:colOff>9525</xdr:colOff>
      <xdr:row>54</xdr:row>
      <xdr:rowOff>73660</xdr:rowOff>
    </xdr:to>
    <xdr:cxnSp macro="">
      <xdr:nvCxnSpPr>
        <xdr:cNvPr id="201" name="直線コネクタ 200"/>
        <xdr:cNvCxnSpPr/>
      </xdr:nvCxnSpPr>
      <xdr:spPr>
        <a:xfrm>
          <a:off x="1320800" y="9324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xdr:rowOff>
    </xdr:from>
    <xdr:to>
      <xdr:col>11</xdr:col>
      <xdr:colOff>60325</xdr:colOff>
      <xdr:row>56</xdr:row>
      <xdr:rowOff>116840</xdr:rowOff>
    </xdr:to>
    <xdr:sp macro="" textlink="">
      <xdr:nvSpPr>
        <xdr:cNvPr id="202" name="フローチャート: 判断 201"/>
        <xdr:cNvSpPr/>
      </xdr:nvSpPr>
      <xdr:spPr>
        <a:xfrm>
          <a:off x="2159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101617</xdr:rowOff>
    </xdr:from>
    <xdr:ext cx="762000" cy="259045"/>
    <xdr:sp macro="" textlink="">
      <xdr:nvSpPr>
        <xdr:cNvPr id="203" name="テキスト ボックス 202"/>
        <xdr:cNvSpPr txBox="1"/>
      </xdr:nvSpPr>
      <xdr:spPr>
        <a:xfrm>
          <a:off x="1828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53340</xdr:rowOff>
    </xdr:from>
    <xdr:to>
      <xdr:col>6</xdr:col>
      <xdr:colOff>171450</xdr:colOff>
      <xdr:row>54</xdr:row>
      <xdr:rowOff>154940</xdr:rowOff>
    </xdr:to>
    <xdr:sp macro="" textlink="">
      <xdr:nvSpPr>
        <xdr:cNvPr id="204" name="フローチャート: 判断 203"/>
        <xdr:cNvSpPr/>
      </xdr:nvSpPr>
      <xdr:spPr>
        <a:xfrm>
          <a:off x="1270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139717</xdr:rowOff>
    </xdr:from>
    <xdr:ext cx="762000" cy="259045"/>
    <xdr:sp macro="" textlink="">
      <xdr:nvSpPr>
        <xdr:cNvPr id="205" name="テキスト ボックス 204"/>
        <xdr:cNvSpPr txBox="1"/>
      </xdr:nvSpPr>
      <xdr:spPr>
        <a:xfrm>
          <a:off x="939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11" name="楕円 210"/>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38117</xdr:rowOff>
    </xdr:from>
    <xdr:ext cx="762000" cy="259045"/>
    <xdr:sp macro="" textlink="">
      <xdr:nvSpPr>
        <xdr:cNvPr id="212" name="扶助費該当値テキスト"/>
        <xdr:cNvSpPr txBox="1"/>
      </xdr:nvSpPr>
      <xdr:spPr>
        <a:xfrm>
          <a:off x="4914900" y="929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60960</xdr:rowOff>
    </xdr:from>
    <xdr:to>
      <xdr:col>20</xdr:col>
      <xdr:colOff>38100</xdr:colOff>
      <xdr:row>54</xdr:row>
      <xdr:rowOff>162560</xdr:rowOff>
    </xdr:to>
    <xdr:sp macro="" textlink="">
      <xdr:nvSpPr>
        <xdr:cNvPr id="213" name="楕円 212"/>
        <xdr:cNvSpPr/>
      </xdr:nvSpPr>
      <xdr:spPr>
        <a:xfrm>
          <a:off x="3937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1287</xdr:rowOff>
    </xdr:from>
    <xdr:ext cx="736600" cy="259045"/>
    <xdr:sp macro="" textlink="">
      <xdr:nvSpPr>
        <xdr:cNvPr id="214" name="テキスト ボックス 213"/>
        <xdr:cNvSpPr txBox="1"/>
      </xdr:nvSpPr>
      <xdr:spPr>
        <a:xfrm>
          <a:off x="3606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68580</xdr:rowOff>
    </xdr:from>
    <xdr:to>
      <xdr:col>15</xdr:col>
      <xdr:colOff>149225</xdr:colOff>
      <xdr:row>54</xdr:row>
      <xdr:rowOff>170180</xdr:rowOff>
    </xdr:to>
    <xdr:sp macro="" textlink="">
      <xdr:nvSpPr>
        <xdr:cNvPr id="215" name="楕円 214"/>
        <xdr:cNvSpPr/>
      </xdr:nvSpPr>
      <xdr:spPr>
        <a:xfrm>
          <a:off x="3048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8907</xdr:rowOff>
    </xdr:from>
    <xdr:ext cx="762000" cy="259045"/>
    <xdr:sp macro="" textlink="">
      <xdr:nvSpPr>
        <xdr:cNvPr id="216" name="テキスト ボックス 215"/>
        <xdr:cNvSpPr txBox="1"/>
      </xdr:nvSpPr>
      <xdr:spPr>
        <a:xfrm>
          <a:off x="2717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22860</xdr:rowOff>
    </xdr:from>
    <xdr:to>
      <xdr:col>11</xdr:col>
      <xdr:colOff>60325</xdr:colOff>
      <xdr:row>54</xdr:row>
      <xdr:rowOff>124460</xdr:rowOff>
    </xdr:to>
    <xdr:sp macro="" textlink="">
      <xdr:nvSpPr>
        <xdr:cNvPr id="217" name="楕円 216"/>
        <xdr:cNvSpPr/>
      </xdr:nvSpPr>
      <xdr:spPr>
        <a:xfrm>
          <a:off x="2159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134637</xdr:rowOff>
    </xdr:from>
    <xdr:ext cx="762000" cy="259045"/>
    <xdr:sp macro="" textlink="">
      <xdr:nvSpPr>
        <xdr:cNvPr id="218" name="テキスト ボックス 217"/>
        <xdr:cNvSpPr txBox="1"/>
      </xdr:nvSpPr>
      <xdr:spPr>
        <a:xfrm>
          <a:off x="1828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xdr:rowOff>
    </xdr:from>
    <xdr:to>
      <xdr:col>6</xdr:col>
      <xdr:colOff>171450</xdr:colOff>
      <xdr:row>54</xdr:row>
      <xdr:rowOff>116840</xdr:rowOff>
    </xdr:to>
    <xdr:sp macro="" textlink="">
      <xdr:nvSpPr>
        <xdr:cNvPr id="219" name="楕円 218"/>
        <xdr:cNvSpPr/>
      </xdr:nvSpPr>
      <xdr:spPr>
        <a:xfrm>
          <a:off x="1270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127017</xdr:rowOff>
    </xdr:from>
    <xdr:ext cx="762000" cy="259045"/>
    <xdr:sp macro="" textlink="">
      <xdr:nvSpPr>
        <xdr:cNvPr id="220" name="テキスト ボックス 219"/>
        <xdr:cNvSpPr txBox="1"/>
      </xdr:nvSpPr>
      <xdr:spPr>
        <a:xfrm>
          <a:off x="939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年度から簡易水道事業が公営企業の水道事業と経営統合し、繰出金から補助費等へ移行したことにより減となっていたが、特別会計への繰出金の増等により対前年度比が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ポイント増加した。今後は、各特別会計の内部事務費の削減など、行財政改革の取組により繰出金の縮小などに努める。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62</xdr:row>
      <xdr:rowOff>29028</xdr:rowOff>
    </xdr:to>
    <xdr:cxnSp macro="">
      <xdr:nvCxnSpPr>
        <xdr:cNvPr id="250" name="直線コネクタ 249"/>
        <xdr:cNvCxnSpPr/>
      </xdr:nvCxnSpPr>
      <xdr:spPr>
        <a:xfrm flipV="1">
          <a:off x="16510000" y="91730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51"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52" name="直線コネクタ 251"/>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53"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54" name="直線コネクタ 253"/>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135165</xdr:rowOff>
    </xdr:from>
    <xdr:to>
      <xdr:col>82</xdr:col>
      <xdr:colOff>107950</xdr:colOff>
      <xdr:row>53</xdr:row>
      <xdr:rowOff>167822</xdr:rowOff>
    </xdr:to>
    <xdr:cxnSp macro="">
      <xdr:nvCxnSpPr>
        <xdr:cNvPr id="255" name="直線コネクタ 254"/>
        <xdr:cNvCxnSpPr/>
      </xdr:nvCxnSpPr>
      <xdr:spPr>
        <a:xfrm>
          <a:off x="15671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23784</xdr:rowOff>
    </xdr:from>
    <xdr:ext cx="762000" cy="259045"/>
    <xdr:sp macro="" textlink="">
      <xdr:nvSpPr>
        <xdr:cNvPr id="256" name="その他平均値テキスト"/>
        <xdr:cNvSpPr txBox="1"/>
      </xdr:nvSpPr>
      <xdr:spPr>
        <a:xfrm>
          <a:off x="16598900" y="979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57" name="フローチャート: 判断 256"/>
        <xdr:cNvSpPr/>
      </xdr:nvSpPr>
      <xdr:spPr>
        <a:xfrm>
          <a:off x="16459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102507</xdr:rowOff>
    </xdr:from>
    <xdr:to>
      <xdr:col>78</xdr:col>
      <xdr:colOff>69850</xdr:colOff>
      <xdr:row>53</xdr:row>
      <xdr:rowOff>135165</xdr:rowOff>
    </xdr:to>
    <xdr:cxnSp macro="">
      <xdr:nvCxnSpPr>
        <xdr:cNvPr id="258" name="直線コネクタ 257"/>
        <xdr:cNvCxnSpPr/>
      </xdr:nvCxnSpPr>
      <xdr:spPr>
        <a:xfrm>
          <a:off x="14782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60" name="テキスト ボックス 259"/>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102507</xdr:rowOff>
    </xdr:from>
    <xdr:to>
      <xdr:col>73</xdr:col>
      <xdr:colOff>180975</xdr:colOff>
      <xdr:row>55</xdr:row>
      <xdr:rowOff>118835</xdr:rowOff>
    </xdr:to>
    <xdr:cxnSp macro="">
      <xdr:nvCxnSpPr>
        <xdr:cNvPr id="261" name="直線コネクタ 260"/>
        <xdr:cNvCxnSpPr/>
      </xdr:nvCxnSpPr>
      <xdr:spPr>
        <a:xfrm flipV="1">
          <a:off x="13893800" y="91893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68035</xdr:rowOff>
    </xdr:from>
    <xdr:to>
      <xdr:col>74</xdr:col>
      <xdr:colOff>31750</xdr:colOff>
      <xdr:row>57</xdr:row>
      <xdr:rowOff>169635</xdr:rowOff>
    </xdr:to>
    <xdr:sp macro="" textlink="">
      <xdr:nvSpPr>
        <xdr:cNvPr id="262" name="フローチャート: 判断 261"/>
        <xdr:cNvSpPr/>
      </xdr:nvSpPr>
      <xdr:spPr>
        <a:xfrm>
          <a:off x="14732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154412</xdr:rowOff>
    </xdr:from>
    <xdr:ext cx="762000" cy="259045"/>
    <xdr:sp macro="" textlink="">
      <xdr:nvSpPr>
        <xdr:cNvPr id="263" name="テキスト ボックス 262"/>
        <xdr:cNvSpPr txBox="1"/>
      </xdr:nvSpPr>
      <xdr:spPr>
        <a:xfrm>
          <a:off x="14401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56</xdr:row>
      <xdr:rowOff>61685</xdr:rowOff>
    </xdr:to>
    <xdr:cxnSp macro="">
      <xdr:nvCxnSpPr>
        <xdr:cNvPr id="264" name="直線コネクタ 263"/>
        <xdr:cNvCxnSpPr/>
      </xdr:nvCxnSpPr>
      <xdr:spPr>
        <a:xfrm flipV="1">
          <a:off x="13004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5" name="フローチャート: 判断 264"/>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66" name="テキスト ボックス 265"/>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7" name="フローチャート: 判断 266"/>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8" name="テキスト ボックス 267"/>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117022</xdr:rowOff>
    </xdr:from>
    <xdr:to>
      <xdr:col>82</xdr:col>
      <xdr:colOff>158750</xdr:colOff>
      <xdr:row>54</xdr:row>
      <xdr:rowOff>47172</xdr:rowOff>
    </xdr:to>
    <xdr:sp macro="" textlink="">
      <xdr:nvSpPr>
        <xdr:cNvPr id="274" name="楕円 273"/>
        <xdr:cNvSpPr/>
      </xdr:nvSpPr>
      <xdr:spPr>
        <a:xfrm>
          <a:off x="16459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25599</xdr:rowOff>
    </xdr:from>
    <xdr:ext cx="762000" cy="259045"/>
    <xdr:sp macro="" textlink="">
      <xdr:nvSpPr>
        <xdr:cNvPr id="275" name="その他該当値テキスト"/>
        <xdr:cNvSpPr txBox="1"/>
      </xdr:nvSpPr>
      <xdr:spPr>
        <a:xfrm>
          <a:off x="16598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84365</xdr:rowOff>
    </xdr:from>
    <xdr:to>
      <xdr:col>78</xdr:col>
      <xdr:colOff>120650</xdr:colOff>
      <xdr:row>54</xdr:row>
      <xdr:rowOff>14515</xdr:rowOff>
    </xdr:to>
    <xdr:sp macro="" textlink="">
      <xdr:nvSpPr>
        <xdr:cNvPr id="276" name="楕円 275"/>
        <xdr:cNvSpPr/>
      </xdr:nvSpPr>
      <xdr:spPr>
        <a:xfrm>
          <a:off x="15621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24692</xdr:rowOff>
    </xdr:from>
    <xdr:ext cx="736600" cy="259045"/>
    <xdr:sp macro="" textlink="">
      <xdr:nvSpPr>
        <xdr:cNvPr id="277" name="テキスト ボックス 276"/>
        <xdr:cNvSpPr txBox="1"/>
      </xdr:nvSpPr>
      <xdr:spPr>
        <a:xfrm>
          <a:off x="15290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51707</xdr:rowOff>
    </xdr:from>
    <xdr:to>
      <xdr:col>74</xdr:col>
      <xdr:colOff>31750</xdr:colOff>
      <xdr:row>53</xdr:row>
      <xdr:rowOff>153307</xdr:rowOff>
    </xdr:to>
    <xdr:sp macro="" textlink="">
      <xdr:nvSpPr>
        <xdr:cNvPr id="278" name="楕円 277"/>
        <xdr:cNvSpPr/>
      </xdr:nvSpPr>
      <xdr:spPr>
        <a:xfrm>
          <a:off x="14732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163484</xdr:rowOff>
    </xdr:from>
    <xdr:ext cx="762000" cy="259045"/>
    <xdr:sp macro="" textlink="">
      <xdr:nvSpPr>
        <xdr:cNvPr id="279" name="テキスト ボックス 278"/>
        <xdr:cNvSpPr txBox="1"/>
      </xdr:nvSpPr>
      <xdr:spPr>
        <a:xfrm>
          <a:off x="14401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80" name="楕円 279"/>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81" name="テキスト ボックス 280"/>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xdr:rowOff>
    </xdr:from>
    <xdr:to>
      <xdr:col>65</xdr:col>
      <xdr:colOff>53975</xdr:colOff>
      <xdr:row>56</xdr:row>
      <xdr:rowOff>112485</xdr:rowOff>
    </xdr:to>
    <xdr:sp macro="" textlink="">
      <xdr:nvSpPr>
        <xdr:cNvPr id="282" name="楕円 281"/>
        <xdr:cNvSpPr/>
      </xdr:nvSpPr>
      <xdr:spPr>
        <a:xfrm>
          <a:off x="12954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122662</xdr:rowOff>
    </xdr:from>
    <xdr:ext cx="762000" cy="259045"/>
    <xdr:sp macro="" textlink="">
      <xdr:nvSpPr>
        <xdr:cNvPr id="283" name="テキスト ボックス 282"/>
        <xdr:cNvSpPr txBox="1"/>
      </xdr:nvSpPr>
      <xdr:spPr>
        <a:xfrm>
          <a:off x="12623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年度から簡易水道事業が公営企業の水道事業と経営統合し、繰出金から補助費等へ移行したことに加え、広域行政組合への分担金や生活用水確保支援事業への補助金が増となり、対前年度比が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ポイント増加した。今後は、各種団体の運営費補助金の削減など、行財政改革の取組により補助費等の削減に努める。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124278</xdr:rowOff>
    </xdr:to>
    <xdr:cxnSp macro="">
      <xdr:nvCxnSpPr>
        <xdr:cNvPr id="313" name="直線コネクタ 312"/>
        <xdr:cNvCxnSpPr/>
      </xdr:nvCxnSpPr>
      <xdr:spPr>
        <a:xfrm flipV="1">
          <a:off x="16510000" y="55970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14" name="補助費等最小値テキスト"/>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15" name="直線コネクタ 314"/>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6"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7" name="直線コネクタ 316"/>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88900</xdr:rowOff>
    </xdr:from>
    <xdr:to>
      <xdr:col>82</xdr:col>
      <xdr:colOff>107950</xdr:colOff>
      <xdr:row>41</xdr:row>
      <xdr:rowOff>15422</xdr:rowOff>
    </xdr:to>
    <xdr:cxnSp macro="">
      <xdr:nvCxnSpPr>
        <xdr:cNvPr id="318" name="直線コネクタ 317"/>
        <xdr:cNvCxnSpPr/>
      </xdr:nvCxnSpPr>
      <xdr:spPr>
        <a:xfrm>
          <a:off x="15671800" y="6946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9"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20" name="フローチャート: 判断 319"/>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34472</xdr:rowOff>
    </xdr:from>
    <xdr:to>
      <xdr:col>78</xdr:col>
      <xdr:colOff>69850</xdr:colOff>
      <xdr:row>40</xdr:row>
      <xdr:rowOff>88900</xdr:rowOff>
    </xdr:to>
    <xdr:cxnSp macro="">
      <xdr:nvCxnSpPr>
        <xdr:cNvPr id="321" name="直線コネクタ 320"/>
        <xdr:cNvCxnSpPr/>
      </xdr:nvCxnSpPr>
      <xdr:spPr>
        <a:xfrm>
          <a:off x="14782800" y="6892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29936</xdr:rowOff>
    </xdr:from>
    <xdr:to>
      <xdr:col>78</xdr:col>
      <xdr:colOff>120650</xdr:colOff>
      <xdr:row>37</xdr:row>
      <xdr:rowOff>131536</xdr:rowOff>
    </xdr:to>
    <xdr:sp macro="" textlink="">
      <xdr:nvSpPr>
        <xdr:cNvPr id="322" name="フローチャート: 判断 321"/>
        <xdr:cNvSpPr/>
      </xdr:nvSpPr>
      <xdr:spPr>
        <a:xfrm>
          <a:off x="15621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141713</xdr:rowOff>
    </xdr:from>
    <xdr:ext cx="736600" cy="259045"/>
    <xdr:sp macro="" textlink="">
      <xdr:nvSpPr>
        <xdr:cNvPr id="323" name="テキスト ボックス 322"/>
        <xdr:cNvSpPr txBox="1"/>
      </xdr:nvSpPr>
      <xdr:spPr>
        <a:xfrm>
          <a:off x="15290800" y="614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170543</xdr:rowOff>
    </xdr:from>
    <xdr:to>
      <xdr:col>73</xdr:col>
      <xdr:colOff>180975</xdr:colOff>
      <xdr:row>40</xdr:row>
      <xdr:rowOff>34472</xdr:rowOff>
    </xdr:to>
    <xdr:cxnSp macro="">
      <xdr:nvCxnSpPr>
        <xdr:cNvPr id="324" name="直線コネクタ 323"/>
        <xdr:cNvCxnSpPr/>
      </xdr:nvCxnSpPr>
      <xdr:spPr>
        <a:xfrm>
          <a:off x="13893800" y="6685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25" name="フローチャート: 判断 324"/>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26" name="テキスト ボックス 325"/>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38</xdr:row>
      <xdr:rowOff>170543</xdr:rowOff>
    </xdr:to>
    <xdr:cxnSp macro="">
      <xdr:nvCxnSpPr>
        <xdr:cNvPr id="327" name="直線コネクタ 326"/>
        <xdr:cNvCxnSpPr/>
      </xdr:nvCxnSpPr>
      <xdr:spPr>
        <a:xfrm>
          <a:off x="13004800" y="6598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136072</xdr:rowOff>
    </xdr:from>
    <xdr:to>
      <xdr:col>69</xdr:col>
      <xdr:colOff>142875</xdr:colOff>
      <xdr:row>37</xdr:row>
      <xdr:rowOff>66222</xdr:rowOff>
    </xdr:to>
    <xdr:sp macro="" textlink="">
      <xdr:nvSpPr>
        <xdr:cNvPr id="328" name="フローチャート: 判断 327"/>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76399</xdr:rowOff>
    </xdr:from>
    <xdr:ext cx="762000" cy="259045"/>
    <xdr:sp macro="" textlink="">
      <xdr:nvSpPr>
        <xdr:cNvPr id="329" name="テキスト ボックス 328"/>
        <xdr:cNvSpPr txBox="1"/>
      </xdr:nvSpPr>
      <xdr:spPr>
        <a:xfrm>
          <a:off x="13512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119743</xdr:rowOff>
    </xdr:from>
    <xdr:to>
      <xdr:col>65</xdr:col>
      <xdr:colOff>53975</xdr:colOff>
      <xdr:row>39</xdr:row>
      <xdr:rowOff>49893</xdr:rowOff>
    </xdr:to>
    <xdr:sp macro="" textlink="">
      <xdr:nvSpPr>
        <xdr:cNvPr id="330" name="フローチャート: 判断 329"/>
        <xdr:cNvSpPr/>
      </xdr:nvSpPr>
      <xdr:spPr>
        <a:xfrm>
          <a:off x="12954000" y="663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34670</xdr:rowOff>
    </xdr:from>
    <xdr:ext cx="762000" cy="259045"/>
    <xdr:sp macro="" textlink="">
      <xdr:nvSpPr>
        <xdr:cNvPr id="331" name="テキスト ボックス 330"/>
        <xdr:cNvSpPr txBox="1"/>
      </xdr:nvSpPr>
      <xdr:spPr>
        <a:xfrm>
          <a:off x="12623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136072</xdr:rowOff>
    </xdr:from>
    <xdr:to>
      <xdr:col>82</xdr:col>
      <xdr:colOff>158750</xdr:colOff>
      <xdr:row>41</xdr:row>
      <xdr:rowOff>66222</xdr:rowOff>
    </xdr:to>
    <xdr:sp macro="" textlink="">
      <xdr:nvSpPr>
        <xdr:cNvPr id="337" name="楕円 336"/>
        <xdr:cNvSpPr/>
      </xdr:nvSpPr>
      <xdr:spPr>
        <a:xfrm>
          <a:off x="164592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44649</xdr:rowOff>
    </xdr:from>
    <xdr:ext cx="762000" cy="259045"/>
    <xdr:sp macro="" textlink="">
      <xdr:nvSpPr>
        <xdr:cNvPr id="338" name="補助費等該当値テキスト"/>
        <xdr:cNvSpPr txBox="1"/>
      </xdr:nvSpPr>
      <xdr:spPr>
        <a:xfrm>
          <a:off x="16598900" y="690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38100</xdr:rowOff>
    </xdr:from>
    <xdr:to>
      <xdr:col>78</xdr:col>
      <xdr:colOff>120650</xdr:colOff>
      <xdr:row>40</xdr:row>
      <xdr:rowOff>139700</xdr:rowOff>
    </xdr:to>
    <xdr:sp macro="" textlink="">
      <xdr:nvSpPr>
        <xdr:cNvPr id="339" name="楕円 338"/>
        <xdr:cNvSpPr/>
      </xdr:nvSpPr>
      <xdr:spPr>
        <a:xfrm>
          <a:off x="15621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124477</xdr:rowOff>
    </xdr:from>
    <xdr:ext cx="736600" cy="259045"/>
    <xdr:sp macro="" textlink="">
      <xdr:nvSpPr>
        <xdr:cNvPr id="340" name="テキスト ボックス 339"/>
        <xdr:cNvSpPr txBox="1"/>
      </xdr:nvSpPr>
      <xdr:spPr>
        <a:xfrm>
          <a:off x="15290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155122</xdr:rowOff>
    </xdr:from>
    <xdr:to>
      <xdr:col>74</xdr:col>
      <xdr:colOff>31750</xdr:colOff>
      <xdr:row>40</xdr:row>
      <xdr:rowOff>85272</xdr:rowOff>
    </xdr:to>
    <xdr:sp macro="" textlink="">
      <xdr:nvSpPr>
        <xdr:cNvPr id="341" name="楕円 340"/>
        <xdr:cNvSpPr/>
      </xdr:nvSpPr>
      <xdr:spPr>
        <a:xfrm>
          <a:off x="14732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70049</xdr:rowOff>
    </xdr:from>
    <xdr:ext cx="762000" cy="259045"/>
    <xdr:sp macro="" textlink="">
      <xdr:nvSpPr>
        <xdr:cNvPr id="342" name="テキスト ボックス 341"/>
        <xdr:cNvSpPr txBox="1"/>
      </xdr:nvSpPr>
      <xdr:spPr>
        <a:xfrm>
          <a:off x="14401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119743</xdr:rowOff>
    </xdr:from>
    <xdr:to>
      <xdr:col>69</xdr:col>
      <xdr:colOff>142875</xdr:colOff>
      <xdr:row>39</xdr:row>
      <xdr:rowOff>49893</xdr:rowOff>
    </xdr:to>
    <xdr:sp macro="" textlink="">
      <xdr:nvSpPr>
        <xdr:cNvPr id="343" name="楕円 342"/>
        <xdr:cNvSpPr/>
      </xdr:nvSpPr>
      <xdr:spPr>
        <a:xfrm>
          <a:off x="13843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34670</xdr:rowOff>
    </xdr:from>
    <xdr:ext cx="762000" cy="259045"/>
    <xdr:sp macro="" textlink="">
      <xdr:nvSpPr>
        <xdr:cNvPr id="344" name="テキスト ボックス 343"/>
        <xdr:cNvSpPr txBox="1"/>
      </xdr:nvSpPr>
      <xdr:spPr>
        <a:xfrm>
          <a:off x="13512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32657</xdr:rowOff>
    </xdr:from>
    <xdr:to>
      <xdr:col>65</xdr:col>
      <xdr:colOff>53975</xdr:colOff>
      <xdr:row>38</xdr:row>
      <xdr:rowOff>134257</xdr:rowOff>
    </xdr:to>
    <xdr:sp macro="" textlink="">
      <xdr:nvSpPr>
        <xdr:cNvPr id="345" name="楕円 344"/>
        <xdr:cNvSpPr/>
      </xdr:nvSpPr>
      <xdr:spPr>
        <a:xfrm>
          <a:off x="12954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144434</xdr:rowOff>
    </xdr:from>
    <xdr:ext cx="762000" cy="259045"/>
    <xdr:sp macro="" textlink="">
      <xdr:nvSpPr>
        <xdr:cNvPr id="346" name="テキスト ボックス 345"/>
        <xdr:cNvSpPr txBox="1"/>
      </xdr:nvSpPr>
      <xdr:spPr>
        <a:xfrm>
          <a:off x="12623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公共施設や設備の老朽化により増加する改修経費の抑制に努めているが、学校や給食センター整備などの事業が重なった平成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年度に借り入れた市債の償還が始まったことなどから、地方債の元利償還金が膨らんでおり、公債費に係る経常収支比率が類似団体平均を</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ポイント上回っている。今後は、公共施設等総合管理計画に基づく取組の推進と、機会を捉えて繰上償還の実施や新規発行を可能な範囲で抑制するなど、公債費の減少に努める。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81</xdr:row>
      <xdr:rowOff>58964</xdr:rowOff>
    </xdr:to>
    <xdr:cxnSp macro="">
      <xdr:nvCxnSpPr>
        <xdr:cNvPr id="376" name="直線コネクタ 375"/>
        <xdr:cNvCxnSpPr/>
      </xdr:nvCxnSpPr>
      <xdr:spPr>
        <a:xfrm flipV="1">
          <a:off x="4826000" y="12531272"/>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31041</xdr:rowOff>
    </xdr:from>
    <xdr:ext cx="762000" cy="259045"/>
    <xdr:sp macro="" textlink="">
      <xdr:nvSpPr>
        <xdr:cNvPr id="377"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58964</xdr:rowOff>
    </xdr:from>
    <xdr:to>
      <xdr:col>24</xdr:col>
      <xdr:colOff>114300</xdr:colOff>
      <xdr:row>81</xdr:row>
      <xdr:rowOff>58964</xdr:rowOff>
    </xdr:to>
    <xdr:cxnSp macro="">
      <xdr:nvCxnSpPr>
        <xdr:cNvPr id="378" name="直線コネクタ 377"/>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9" name="公債費最大値テキスト"/>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80" name="直線コネクタ 379"/>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4536</xdr:rowOff>
    </xdr:from>
    <xdr:to>
      <xdr:col>24</xdr:col>
      <xdr:colOff>25400</xdr:colOff>
      <xdr:row>81</xdr:row>
      <xdr:rowOff>37193</xdr:rowOff>
    </xdr:to>
    <xdr:cxnSp macro="">
      <xdr:nvCxnSpPr>
        <xdr:cNvPr id="381" name="直線コネクタ 380"/>
        <xdr:cNvCxnSpPr/>
      </xdr:nvCxnSpPr>
      <xdr:spPr>
        <a:xfrm>
          <a:off x="3987800" y="13891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82"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3" name="フローチャート: 判断 38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143329</xdr:rowOff>
    </xdr:from>
    <xdr:to>
      <xdr:col>19</xdr:col>
      <xdr:colOff>187325</xdr:colOff>
      <xdr:row>81</xdr:row>
      <xdr:rowOff>4536</xdr:rowOff>
    </xdr:to>
    <xdr:cxnSp macro="">
      <xdr:nvCxnSpPr>
        <xdr:cNvPr id="384" name="直線コネクタ 383"/>
        <xdr:cNvCxnSpPr/>
      </xdr:nvCxnSpPr>
      <xdr:spPr>
        <a:xfrm>
          <a:off x="3098800" y="13859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73479</xdr:rowOff>
    </xdr:from>
    <xdr:to>
      <xdr:col>20</xdr:col>
      <xdr:colOff>38100</xdr:colOff>
      <xdr:row>78</xdr:row>
      <xdr:rowOff>3629</xdr:rowOff>
    </xdr:to>
    <xdr:sp macro="" textlink="">
      <xdr:nvSpPr>
        <xdr:cNvPr id="385" name="フローチャート: 判断 384"/>
        <xdr:cNvSpPr/>
      </xdr:nvSpPr>
      <xdr:spPr>
        <a:xfrm>
          <a:off x="3937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13806</xdr:rowOff>
    </xdr:from>
    <xdr:ext cx="736600" cy="259045"/>
    <xdr:sp macro="" textlink="">
      <xdr:nvSpPr>
        <xdr:cNvPr id="386" name="テキスト ボックス 385"/>
        <xdr:cNvSpPr txBox="1"/>
      </xdr:nvSpPr>
      <xdr:spPr>
        <a:xfrm>
          <a:off x="3606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23586</xdr:rowOff>
    </xdr:from>
    <xdr:to>
      <xdr:col>15</xdr:col>
      <xdr:colOff>98425</xdr:colOff>
      <xdr:row>80</xdr:row>
      <xdr:rowOff>143329</xdr:rowOff>
    </xdr:to>
    <xdr:cxnSp macro="">
      <xdr:nvCxnSpPr>
        <xdr:cNvPr id="387" name="直線コネクタ 386"/>
        <xdr:cNvCxnSpPr/>
      </xdr:nvCxnSpPr>
      <xdr:spPr>
        <a:xfrm>
          <a:off x="2209800" y="137395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8" name="フローチャート: 判断 387"/>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89" name="テキスト ボックス 388"/>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140607</xdr:rowOff>
    </xdr:from>
    <xdr:to>
      <xdr:col>11</xdr:col>
      <xdr:colOff>9525</xdr:colOff>
      <xdr:row>80</xdr:row>
      <xdr:rowOff>23586</xdr:rowOff>
    </xdr:to>
    <xdr:cxnSp macro="">
      <xdr:nvCxnSpPr>
        <xdr:cNvPr id="390" name="直線コネクタ 389"/>
        <xdr:cNvCxnSpPr/>
      </xdr:nvCxnSpPr>
      <xdr:spPr>
        <a:xfrm>
          <a:off x="1320800" y="13685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91" name="フローチャート: 判断 390"/>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92" name="テキスト ボックス 391"/>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119743</xdr:rowOff>
    </xdr:from>
    <xdr:to>
      <xdr:col>6</xdr:col>
      <xdr:colOff>171450</xdr:colOff>
      <xdr:row>79</xdr:row>
      <xdr:rowOff>49893</xdr:rowOff>
    </xdr:to>
    <xdr:sp macro="" textlink="">
      <xdr:nvSpPr>
        <xdr:cNvPr id="393" name="フローチャート: 判断 392"/>
        <xdr:cNvSpPr/>
      </xdr:nvSpPr>
      <xdr:spPr>
        <a:xfrm>
          <a:off x="1270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60070</xdr:rowOff>
    </xdr:from>
    <xdr:ext cx="762000" cy="259045"/>
    <xdr:sp macro="" textlink="">
      <xdr:nvSpPr>
        <xdr:cNvPr id="394" name="テキスト ボックス 393"/>
        <xdr:cNvSpPr txBox="1"/>
      </xdr:nvSpPr>
      <xdr:spPr>
        <a:xfrm>
          <a:off x="9398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157843</xdr:rowOff>
    </xdr:from>
    <xdr:to>
      <xdr:col>24</xdr:col>
      <xdr:colOff>76200</xdr:colOff>
      <xdr:row>81</xdr:row>
      <xdr:rowOff>87993</xdr:rowOff>
    </xdr:to>
    <xdr:sp macro="" textlink="">
      <xdr:nvSpPr>
        <xdr:cNvPr id="400" name="楕円 399"/>
        <xdr:cNvSpPr/>
      </xdr:nvSpPr>
      <xdr:spPr>
        <a:xfrm>
          <a:off x="47752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66420</xdr:rowOff>
    </xdr:from>
    <xdr:ext cx="762000" cy="259045"/>
    <xdr:sp macro="" textlink="">
      <xdr:nvSpPr>
        <xdr:cNvPr id="401" name="公債費該当値テキスト"/>
        <xdr:cNvSpPr txBox="1"/>
      </xdr:nvSpPr>
      <xdr:spPr>
        <a:xfrm>
          <a:off x="4914900" y="137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125186</xdr:rowOff>
    </xdr:from>
    <xdr:to>
      <xdr:col>20</xdr:col>
      <xdr:colOff>38100</xdr:colOff>
      <xdr:row>81</xdr:row>
      <xdr:rowOff>55336</xdr:rowOff>
    </xdr:to>
    <xdr:sp macro="" textlink="">
      <xdr:nvSpPr>
        <xdr:cNvPr id="402" name="楕円 401"/>
        <xdr:cNvSpPr/>
      </xdr:nvSpPr>
      <xdr:spPr>
        <a:xfrm>
          <a:off x="3937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40113</xdr:rowOff>
    </xdr:from>
    <xdr:ext cx="736600" cy="259045"/>
    <xdr:sp macro="" textlink="">
      <xdr:nvSpPr>
        <xdr:cNvPr id="403" name="テキスト ボックス 402"/>
        <xdr:cNvSpPr txBox="1"/>
      </xdr:nvSpPr>
      <xdr:spPr>
        <a:xfrm>
          <a:off x="3606800" y="1392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92529</xdr:rowOff>
    </xdr:from>
    <xdr:to>
      <xdr:col>15</xdr:col>
      <xdr:colOff>149225</xdr:colOff>
      <xdr:row>81</xdr:row>
      <xdr:rowOff>22679</xdr:rowOff>
    </xdr:to>
    <xdr:sp macro="" textlink="">
      <xdr:nvSpPr>
        <xdr:cNvPr id="404" name="楕円 403"/>
        <xdr:cNvSpPr/>
      </xdr:nvSpPr>
      <xdr:spPr>
        <a:xfrm>
          <a:off x="3048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7456</xdr:rowOff>
    </xdr:from>
    <xdr:ext cx="762000" cy="259045"/>
    <xdr:sp macro="" textlink="">
      <xdr:nvSpPr>
        <xdr:cNvPr id="405" name="テキスト ボックス 404"/>
        <xdr:cNvSpPr txBox="1"/>
      </xdr:nvSpPr>
      <xdr:spPr>
        <a:xfrm>
          <a:off x="2717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144236</xdr:rowOff>
    </xdr:from>
    <xdr:to>
      <xdr:col>11</xdr:col>
      <xdr:colOff>60325</xdr:colOff>
      <xdr:row>80</xdr:row>
      <xdr:rowOff>74386</xdr:rowOff>
    </xdr:to>
    <xdr:sp macro="" textlink="">
      <xdr:nvSpPr>
        <xdr:cNvPr id="406" name="楕円 405"/>
        <xdr:cNvSpPr/>
      </xdr:nvSpPr>
      <xdr:spPr>
        <a:xfrm>
          <a:off x="2159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59163</xdr:rowOff>
    </xdr:from>
    <xdr:ext cx="762000" cy="259045"/>
    <xdr:sp macro="" textlink="">
      <xdr:nvSpPr>
        <xdr:cNvPr id="407" name="テキスト ボックス 406"/>
        <xdr:cNvSpPr txBox="1"/>
      </xdr:nvSpPr>
      <xdr:spPr>
        <a:xfrm>
          <a:off x="1828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89807</xdr:rowOff>
    </xdr:from>
    <xdr:to>
      <xdr:col>6</xdr:col>
      <xdr:colOff>171450</xdr:colOff>
      <xdr:row>80</xdr:row>
      <xdr:rowOff>19957</xdr:rowOff>
    </xdr:to>
    <xdr:sp macro="" textlink="">
      <xdr:nvSpPr>
        <xdr:cNvPr id="408" name="楕円 407"/>
        <xdr:cNvSpPr/>
      </xdr:nvSpPr>
      <xdr:spPr>
        <a:xfrm>
          <a:off x="1270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4734</xdr:rowOff>
    </xdr:from>
    <xdr:ext cx="762000" cy="259045"/>
    <xdr:sp macro="" textlink="">
      <xdr:nvSpPr>
        <xdr:cNvPr id="409" name="テキスト ボックス 408"/>
        <xdr:cNvSpPr txBox="1"/>
      </xdr:nvSpPr>
      <xdr:spPr>
        <a:xfrm>
          <a:off x="939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の平均を下回っている状況であるが、扶助費や補助費等の経常経費の増に伴い、増加傾向にある。今後も引き続き、人件費の削減や、物件費等の内部管理経費の縮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146594</xdr:rowOff>
    </xdr:from>
    <xdr:to>
      <xdr:col>82</xdr:col>
      <xdr:colOff>107950</xdr:colOff>
      <xdr:row>81</xdr:row>
      <xdr:rowOff>43724</xdr:rowOff>
    </xdr:to>
    <xdr:cxnSp macro="">
      <xdr:nvCxnSpPr>
        <xdr:cNvPr id="439" name="直線コネクタ 438"/>
        <xdr:cNvCxnSpPr/>
      </xdr:nvCxnSpPr>
      <xdr:spPr>
        <a:xfrm flipV="1">
          <a:off x="16510000" y="1283389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15801</xdr:rowOff>
    </xdr:from>
    <xdr:ext cx="762000" cy="259045"/>
    <xdr:sp macro="" textlink="">
      <xdr:nvSpPr>
        <xdr:cNvPr id="440" name="公債費以外最小値テキスト"/>
        <xdr:cNvSpPr txBox="1"/>
      </xdr:nvSpPr>
      <xdr:spPr>
        <a:xfrm>
          <a:off x="16598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43724</xdr:rowOff>
    </xdr:from>
    <xdr:to>
      <xdr:col>82</xdr:col>
      <xdr:colOff>196850</xdr:colOff>
      <xdr:row>81</xdr:row>
      <xdr:rowOff>43724</xdr:rowOff>
    </xdr:to>
    <xdr:cxnSp macro="">
      <xdr:nvCxnSpPr>
        <xdr:cNvPr id="441" name="直線コネクタ 440"/>
        <xdr:cNvCxnSpPr/>
      </xdr:nvCxnSpPr>
      <xdr:spPr>
        <a:xfrm>
          <a:off x="16421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61521</xdr:rowOff>
    </xdr:from>
    <xdr:ext cx="762000" cy="259045"/>
    <xdr:sp macro="" textlink="">
      <xdr:nvSpPr>
        <xdr:cNvPr id="442" name="公債費以外最大値テキスト"/>
        <xdr:cNvSpPr txBox="1"/>
      </xdr:nvSpPr>
      <xdr:spPr>
        <a:xfrm>
          <a:off x="16598900" y="1257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146594</xdr:rowOff>
    </xdr:from>
    <xdr:to>
      <xdr:col>82</xdr:col>
      <xdr:colOff>196850</xdr:colOff>
      <xdr:row>74</xdr:row>
      <xdr:rowOff>146594</xdr:rowOff>
    </xdr:to>
    <xdr:cxnSp macro="">
      <xdr:nvCxnSpPr>
        <xdr:cNvPr id="443" name="直線コネクタ 442"/>
        <xdr:cNvCxnSpPr/>
      </xdr:nvCxnSpPr>
      <xdr:spPr>
        <a:xfrm>
          <a:off x="16421100" y="1283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7801</xdr:rowOff>
    </xdr:from>
    <xdr:to>
      <xdr:col>82</xdr:col>
      <xdr:colOff>107950</xdr:colOff>
      <xdr:row>75</xdr:row>
      <xdr:rowOff>164556</xdr:rowOff>
    </xdr:to>
    <xdr:cxnSp macro="">
      <xdr:nvCxnSpPr>
        <xdr:cNvPr id="444" name="直線コネクタ 443"/>
        <xdr:cNvCxnSpPr/>
      </xdr:nvCxnSpPr>
      <xdr:spPr>
        <a:xfrm>
          <a:off x="15671800" y="12866551"/>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90732</xdr:rowOff>
    </xdr:from>
    <xdr:ext cx="762000" cy="259045"/>
    <xdr:sp macro="" textlink="">
      <xdr:nvSpPr>
        <xdr:cNvPr id="445" name="公債費以外平均値テキスト"/>
        <xdr:cNvSpPr txBox="1"/>
      </xdr:nvSpPr>
      <xdr:spPr>
        <a:xfrm>
          <a:off x="16598900" y="13120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118655</xdr:rowOff>
    </xdr:from>
    <xdr:to>
      <xdr:col>82</xdr:col>
      <xdr:colOff>158750</xdr:colOff>
      <xdr:row>77</xdr:row>
      <xdr:rowOff>48805</xdr:rowOff>
    </xdr:to>
    <xdr:sp macro="" textlink="">
      <xdr:nvSpPr>
        <xdr:cNvPr id="446" name="フローチャート: 判断 445"/>
        <xdr:cNvSpPr/>
      </xdr:nvSpPr>
      <xdr:spPr>
        <a:xfrm>
          <a:off x="16459200" y="1314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107406</xdr:rowOff>
    </xdr:from>
    <xdr:to>
      <xdr:col>78</xdr:col>
      <xdr:colOff>69850</xdr:colOff>
      <xdr:row>75</xdr:row>
      <xdr:rowOff>7801</xdr:rowOff>
    </xdr:to>
    <xdr:cxnSp macro="">
      <xdr:nvCxnSpPr>
        <xdr:cNvPr id="447" name="直線コネクタ 446"/>
        <xdr:cNvCxnSpPr/>
      </xdr:nvCxnSpPr>
      <xdr:spPr>
        <a:xfrm>
          <a:off x="14782800" y="127947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48" name="フローチャート: 判断 447"/>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49" name="テキスト ボックス 448"/>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74</xdr:row>
      <xdr:rowOff>107406</xdr:rowOff>
    </xdr:to>
    <xdr:cxnSp macro="">
      <xdr:nvCxnSpPr>
        <xdr:cNvPr id="450" name="直線コネクタ 449"/>
        <xdr:cNvCxnSpPr/>
      </xdr:nvCxnSpPr>
      <xdr:spPr>
        <a:xfrm>
          <a:off x="13893800" y="127228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113756</xdr:rowOff>
    </xdr:from>
    <xdr:to>
      <xdr:col>74</xdr:col>
      <xdr:colOff>31750</xdr:colOff>
      <xdr:row>76</xdr:row>
      <xdr:rowOff>43906</xdr:rowOff>
    </xdr:to>
    <xdr:sp macro="" textlink="">
      <xdr:nvSpPr>
        <xdr:cNvPr id="451" name="フローチャート: 判断 450"/>
        <xdr:cNvSpPr/>
      </xdr:nvSpPr>
      <xdr:spPr>
        <a:xfrm>
          <a:off x="14732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28683</xdr:rowOff>
    </xdr:from>
    <xdr:ext cx="762000" cy="259045"/>
    <xdr:sp macro="" textlink="">
      <xdr:nvSpPr>
        <xdr:cNvPr id="452" name="テキスト ボックス 451"/>
        <xdr:cNvSpPr txBox="1"/>
      </xdr:nvSpPr>
      <xdr:spPr>
        <a:xfrm>
          <a:off x="14401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154759</xdr:rowOff>
    </xdr:from>
    <xdr:to>
      <xdr:col>69</xdr:col>
      <xdr:colOff>92075</xdr:colOff>
      <xdr:row>74</xdr:row>
      <xdr:rowOff>35560</xdr:rowOff>
    </xdr:to>
    <xdr:cxnSp macro="">
      <xdr:nvCxnSpPr>
        <xdr:cNvPr id="453" name="直線コネクタ 452"/>
        <xdr:cNvCxnSpPr/>
      </xdr:nvCxnSpPr>
      <xdr:spPr>
        <a:xfrm>
          <a:off x="13004800" y="126706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54" name="フローチャート: 判断 453"/>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55" name="テキスト ボックス 454"/>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130084</xdr:rowOff>
    </xdr:from>
    <xdr:to>
      <xdr:col>65</xdr:col>
      <xdr:colOff>53975</xdr:colOff>
      <xdr:row>74</xdr:row>
      <xdr:rowOff>60234</xdr:rowOff>
    </xdr:to>
    <xdr:sp macro="" textlink="">
      <xdr:nvSpPr>
        <xdr:cNvPr id="456" name="フローチャート: 判断 455"/>
        <xdr:cNvSpPr/>
      </xdr:nvSpPr>
      <xdr:spPr>
        <a:xfrm>
          <a:off x="12954000" y="126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45011</xdr:rowOff>
    </xdr:from>
    <xdr:ext cx="762000" cy="259045"/>
    <xdr:sp macro="" textlink="">
      <xdr:nvSpPr>
        <xdr:cNvPr id="457" name="テキスト ボックス 456"/>
        <xdr:cNvSpPr txBox="1"/>
      </xdr:nvSpPr>
      <xdr:spPr>
        <a:xfrm>
          <a:off x="12623800" y="1273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63" name="楕円 462"/>
        <xdr:cNvSpPr/>
      </xdr:nvSpPr>
      <xdr:spPr>
        <a:xfrm>
          <a:off x="164592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130283</xdr:rowOff>
    </xdr:from>
    <xdr:ext cx="762000" cy="259045"/>
    <xdr:sp macro="" textlink="">
      <xdr:nvSpPr>
        <xdr:cNvPr id="464" name="公債費以外該当値テキスト"/>
        <xdr:cNvSpPr txBox="1"/>
      </xdr:nvSpPr>
      <xdr:spPr>
        <a:xfrm>
          <a:off x="16598900" y="1281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128451</xdr:rowOff>
    </xdr:from>
    <xdr:to>
      <xdr:col>78</xdr:col>
      <xdr:colOff>120650</xdr:colOff>
      <xdr:row>75</xdr:row>
      <xdr:rowOff>58601</xdr:rowOff>
    </xdr:to>
    <xdr:sp macro="" textlink="">
      <xdr:nvSpPr>
        <xdr:cNvPr id="465" name="楕円 464"/>
        <xdr:cNvSpPr/>
      </xdr:nvSpPr>
      <xdr:spPr>
        <a:xfrm>
          <a:off x="15621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68778</xdr:rowOff>
    </xdr:from>
    <xdr:ext cx="736600" cy="259045"/>
    <xdr:sp macro="" textlink="">
      <xdr:nvSpPr>
        <xdr:cNvPr id="466" name="テキスト ボックス 465"/>
        <xdr:cNvSpPr txBox="1"/>
      </xdr:nvSpPr>
      <xdr:spPr>
        <a:xfrm>
          <a:off x="15290800" y="125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56606</xdr:rowOff>
    </xdr:from>
    <xdr:to>
      <xdr:col>74</xdr:col>
      <xdr:colOff>31750</xdr:colOff>
      <xdr:row>74</xdr:row>
      <xdr:rowOff>158206</xdr:rowOff>
    </xdr:to>
    <xdr:sp macro="" textlink="">
      <xdr:nvSpPr>
        <xdr:cNvPr id="467" name="楕円 466"/>
        <xdr:cNvSpPr/>
      </xdr:nvSpPr>
      <xdr:spPr>
        <a:xfrm>
          <a:off x="14732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168383</xdr:rowOff>
    </xdr:from>
    <xdr:ext cx="762000" cy="259045"/>
    <xdr:sp macro="" textlink="">
      <xdr:nvSpPr>
        <xdr:cNvPr id="468" name="テキスト ボックス 467"/>
        <xdr:cNvSpPr txBox="1"/>
      </xdr:nvSpPr>
      <xdr:spPr>
        <a:xfrm>
          <a:off x="14401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69" name="楕円 468"/>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70" name="テキスト ボックス 469"/>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103959</xdr:rowOff>
    </xdr:from>
    <xdr:to>
      <xdr:col>65</xdr:col>
      <xdr:colOff>53975</xdr:colOff>
      <xdr:row>74</xdr:row>
      <xdr:rowOff>34109</xdr:rowOff>
    </xdr:to>
    <xdr:sp macro="" textlink="">
      <xdr:nvSpPr>
        <xdr:cNvPr id="471" name="楕円 470"/>
        <xdr:cNvSpPr/>
      </xdr:nvSpPr>
      <xdr:spPr>
        <a:xfrm>
          <a:off x="12954000" y="126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44286</xdr:rowOff>
    </xdr:from>
    <xdr:ext cx="762000" cy="259045"/>
    <xdr:sp macro="" textlink="">
      <xdr:nvSpPr>
        <xdr:cNvPr id="472" name="テキスト ボックス 471"/>
        <xdr:cNvSpPr txBox="1"/>
      </xdr:nvSpPr>
      <xdr:spPr>
        <a:xfrm>
          <a:off x="12623800" y="1238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2293</xdr:rowOff>
    </xdr:from>
    <xdr:to>
      <xdr:col>29</xdr:col>
      <xdr:colOff>127000</xdr:colOff>
      <xdr:row>19</xdr:row>
      <xdr:rowOff>124235</xdr:rowOff>
    </xdr:to>
    <xdr:cxnSp macro="">
      <xdr:nvCxnSpPr>
        <xdr:cNvPr id="47" name="直線コネクタ 46"/>
        <xdr:cNvCxnSpPr/>
      </xdr:nvCxnSpPr>
      <xdr:spPr bwMode="auto">
        <a:xfrm flipV="1">
          <a:off x="5651500" y="2107318"/>
          <a:ext cx="0" cy="1322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96312</xdr:rowOff>
    </xdr:from>
    <xdr:ext cx="762000" cy="259045"/>
    <xdr:sp macro="" textlink="">
      <xdr:nvSpPr>
        <xdr:cNvPr id="48" name="人口1人当たり決算額の推移最小値テキスト130"/>
        <xdr:cNvSpPr txBox="1"/>
      </xdr:nvSpPr>
      <xdr:spPr>
        <a:xfrm>
          <a:off x="5740400" y="340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124235</xdr:rowOff>
    </xdr:from>
    <xdr:to>
      <xdr:col>30</xdr:col>
      <xdr:colOff>25400</xdr:colOff>
      <xdr:row>19</xdr:row>
      <xdr:rowOff>124235</xdr:rowOff>
    </xdr:to>
    <xdr:cxnSp macro="">
      <xdr:nvCxnSpPr>
        <xdr:cNvPr id="49" name="直線コネクタ 48"/>
        <xdr:cNvCxnSpPr/>
      </xdr:nvCxnSpPr>
      <xdr:spPr bwMode="auto">
        <a:xfrm>
          <a:off x="5562600" y="3429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88670</xdr:rowOff>
    </xdr:from>
    <xdr:ext cx="762000" cy="259045"/>
    <xdr:sp macro="" textlink="">
      <xdr:nvSpPr>
        <xdr:cNvPr id="50" name="人口1人当たり決算額の推移最大値テキスト130"/>
        <xdr:cNvSpPr txBox="1"/>
      </xdr:nvSpPr>
      <xdr:spPr>
        <a:xfrm>
          <a:off x="5740400" y="185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2293</xdr:rowOff>
    </xdr:from>
    <xdr:to>
      <xdr:col>30</xdr:col>
      <xdr:colOff>25400</xdr:colOff>
      <xdr:row>12</xdr:row>
      <xdr:rowOff>2293</xdr:rowOff>
    </xdr:to>
    <xdr:cxnSp macro="">
      <xdr:nvCxnSpPr>
        <xdr:cNvPr id="51" name="直線コネクタ 50"/>
        <xdr:cNvCxnSpPr/>
      </xdr:nvCxnSpPr>
      <xdr:spPr bwMode="auto">
        <a:xfrm>
          <a:off x="5562600" y="2107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2293</xdr:rowOff>
    </xdr:from>
    <xdr:to>
      <xdr:col>29</xdr:col>
      <xdr:colOff>127000</xdr:colOff>
      <xdr:row>12</xdr:row>
      <xdr:rowOff>30966</xdr:rowOff>
    </xdr:to>
    <xdr:cxnSp macro="">
      <xdr:nvCxnSpPr>
        <xdr:cNvPr id="52" name="直線コネクタ 51"/>
        <xdr:cNvCxnSpPr/>
      </xdr:nvCxnSpPr>
      <xdr:spPr bwMode="auto">
        <a:xfrm flipV="1">
          <a:off x="5003800" y="2107318"/>
          <a:ext cx="647700" cy="2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76765</xdr:rowOff>
    </xdr:from>
    <xdr:ext cx="762000" cy="259045"/>
    <xdr:sp macro="" textlink="">
      <xdr:nvSpPr>
        <xdr:cNvPr id="53" name="人口1人当たり決算額の推移平均値テキスト130"/>
        <xdr:cNvSpPr txBox="1"/>
      </xdr:nvSpPr>
      <xdr:spPr>
        <a:xfrm>
          <a:off x="5740400" y="269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104688</xdr:rowOff>
    </xdr:from>
    <xdr:to>
      <xdr:col>29</xdr:col>
      <xdr:colOff>177800</xdr:colOff>
      <xdr:row>16</xdr:row>
      <xdr:rowOff>34838</xdr:rowOff>
    </xdr:to>
    <xdr:sp macro="" textlink="">
      <xdr:nvSpPr>
        <xdr:cNvPr id="54" name="フローチャート: 判断 53"/>
        <xdr:cNvSpPr/>
      </xdr:nvSpPr>
      <xdr:spPr bwMode="auto">
        <a:xfrm>
          <a:off x="5600700" y="2724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27243</xdr:rowOff>
    </xdr:from>
    <xdr:to>
      <xdr:col>26</xdr:col>
      <xdr:colOff>50800</xdr:colOff>
      <xdr:row>12</xdr:row>
      <xdr:rowOff>30966</xdr:rowOff>
    </xdr:to>
    <xdr:cxnSp macro="">
      <xdr:nvCxnSpPr>
        <xdr:cNvPr id="55" name="直線コネクタ 54"/>
        <xdr:cNvCxnSpPr/>
      </xdr:nvCxnSpPr>
      <xdr:spPr bwMode="auto">
        <a:xfrm>
          <a:off x="4305300" y="2132268"/>
          <a:ext cx="698500" cy="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156253</xdr:rowOff>
    </xdr:from>
    <xdr:to>
      <xdr:col>26</xdr:col>
      <xdr:colOff>101600</xdr:colOff>
      <xdr:row>16</xdr:row>
      <xdr:rowOff>86403</xdr:rowOff>
    </xdr:to>
    <xdr:sp macro="" textlink="">
      <xdr:nvSpPr>
        <xdr:cNvPr id="56" name="フローチャート: 判断 55"/>
        <xdr:cNvSpPr/>
      </xdr:nvSpPr>
      <xdr:spPr bwMode="auto">
        <a:xfrm>
          <a:off x="49530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71180</xdr:rowOff>
    </xdr:from>
    <xdr:ext cx="736600" cy="259045"/>
    <xdr:sp macro="" textlink="">
      <xdr:nvSpPr>
        <xdr:cNvPr id="57" name="テキスト ボックス 56"/>
        <xdr:cNvSpPr txBox="1"/>
      </xdr:nvSpPr>
      <xdr:spPr>
        <a:xfrm>
          <a:off x="4622800" y="286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27243</xdr:rowOff>
    </xdr:from>
    <xdr:to>
      <xdr:col>22</xdr:col>
      <xdr:colOff>114300</xdr:colOff>
      <xdr:row>12</xdr:row>
      <xdr:rowOff>37530</xdr:rowOff>
    </xdr:to>
    <xdr:cxnSp macro="">
      <xdr:nvCxnSpPr>
        <xdr:cNvPr id="58" name="直線コネクタ 57"/>
        <xdr:cNvCxnSpPr/>
      </xdr:nvCxnSpPr>
      <xdr:spPr bwMode="auto">
        <a:xfrm flipV="1">
          <a:off x="3606800" y="2132268"/>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16089</xdr:rowOff>
    </xdr:from>
    <xdr:to>
      <xdr:col>22</xdr:col>
      <xdr:colOff>165100</xdr:colOff>
      <xdr:row>16</xdr:row>
      <xdr:rowOff>117689</xdr:rowOff>
    </xdr:to>
    <xdr:sp macro="" textlink="">
      <xdr:nvSpPr>
        <xdr:cNvPr id="59" name="フローチャート: 判断 58"/>
        <xdr:cNvSpPr/>
      </xdr:nvSpPr>
      <xdr:spPr bwMode="auto">
        <a:xfrm>
          <a:off x="42545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102466</xdr:rowOff>
    </xdr:from>
    <xdr:ext cx="762000" cy="259045"/>
    <xdr:sp macro="" textlink="">
      <xdr:nvSpPr>
        <xdr:cNvPr id="60" name="テキスト ボックス 59"/>
        <xdr:cNvSpPr txBox="1"/>
      </xdr:nvSpPr>
      <xdr:spPr>
        <a:xfrm>
          <a:off x="3924300" y="289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18328</xdr:rowOff>
    </xdr:from>
    <xdr:to>
      <xdr:col>18</xdr:col>
      <xdr:colOff>177800</xdr:colOff>
      <xdr:row>12</xdr:row>
      <xdr:rowOff>37530</xdr:rowOff>
    </xdr:to>
    <xdr:cxnSp macro="">
      <xdr:nvCxnSpPr>
        <xdr:cNvPr id="61" name="直線コネクタ 60"/>
        <xdr:cNvCxnSpPr/>
      </xdr:nvCxnSpPr>
      <xdr:spPr bwMode="auto">
        <a:xfrm>
          <a:off x="2908300" y="2123353"/>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40517</xdr:rowOff>
    </xdr:from>
    <xdr:to>
      <xdr:col>19</xdr:col>
      <xdr:colOff>38100</xdr:colOff>
      <xdr:row>16</xdr:row>
      <xdr:rowOff>142117</xdr:rowOff>
    </xdr:to>
    <xdr:sp macro="" textlink="">
      <xdr:nvSpPr>
        <xdr:cNvPr id="62" name="フローチャート: 判断 61"/>
        <xdr:cNvSpPr/>
      </xdr:nvSpPr>
      <xdr:spPr bwMode="auto">
        <a:xfrm>
          <a:off x="3556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126894</xdr:rowOff>
    </xdr:from>
    <xdr:ext cx="762000" cy="259045"/>
    <xdr:sp macro="" textlink="">
      <xdr:nvSpPr>
        <xdr:cNvPr id="63" name="テキスト ボックス 62"/>
        <xdr:cNvSpPr txBox="1"/>
      </xdr:nvSpPr>
      <xdr:spPr>
        <a:xfrm>
          <a:off x="3225800" y="291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123172</xdr:rowOff>
    </xdr:from>
    <xdr:to>
      <xdr:col>15</xdr:col>
      <xdr:colOff>101600</xdr:colOff>
      <xdr:row>15</xdr:row>
      <xdr:rowOff>53322</xdr:rowOff>
    </xdr:to>
    <xdr:sp macro="" textlink="">
      <xdr:nvSpPr>
        <xdr:cNvPr id="64" name="フローチャート: 判断 63"/>
        <xdr:cNvSpPr/>
      </xdr:nvSpPr>
      <xdr:spPr bwMode="auto">
        <a:xfrm>
          <a:off x="2857500" y="2571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38099</xdr:rowOff>
    </xdr:from>
    <xdr:ext cx="762000" cy="259045"/>
    <xdr:sp macro="" textlink="">
      <xdr:nvSpPr>
        <xdr:cNvPr id="65" name="テキスト ボックス 64"/>
        <xdr:cNvSpPr txBox="1"/>
      </xdr:nvSpPr>
      <xdr:spPr>
        <a:xfrm>
          <a:off x="2527300" y="265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122943</xdr:rowOff>
    </xdr:from>
    <xdr:to>
      <xdr:col>29</xdr:col>
      <xdr:colOff>177800</xdr:colOff>
      <xdr:row>12</xdr:row>
      <xdr:rowOff>53093</xdr:rowOff>
    </xdr:to>
    <xdr:sp macro="" textlink="">
      <xdr:nvSpPr>
        <xdr:cNvPr id="71" name="楕円 70"/>
        <xdr:cNvSpPr/>
      </xdr:nvSpPr>
      <xdr:spPr bwMode="auto">
        <a:xfrm>
          <a:off x="5600700" y="205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69620</xdr:rowOff>
    </xdr:from>
    <xdr:ext cx="762000" cy="259045"/>
    <xdr:sp macro="" textlink="">
      <xdr:nvSpPr>
        <xdr:cNvPr id="72" name="人口1人当たり決算額の推移該当値テキスト130"/>
        <xdr:cNvSpPr txBox="1"/>
      </xdr:nvSpPr>
      <xdr:spPr>
        <a:xfrm>
          <a:off x="5740400" y="200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151616</xdr:rowOff>
    </xdr:from>
    <xdr:to>
      <xdr:col>26</xdr:col>
      <xdr:colOff>101600</xdr:colOff>
      <xdr:row>12</xdr:row>
      <xdr:rowOff>81766</xdr:rowOff>
    </xdr:to>
    <xdr:sp macro="" textlink="">
      <xdr:nvSpPr>
        <xdr:cNvPr id="73" name="楕円 72"/>
        <xdr:cNvSpPr/>
      </xdr:nvSpPr>
      <xdr:spPr bwMode="auto">
        <a:xfrm>
          <a:off x="4953000" y="208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91943</xdr:rowOff>
    </xdr:from>
    <xdr:ext cx="736600" cy="259045"/>
    <xdr:sp macro="" textlink="">
      <xdr:nvSpPr>
        <xdr:cNvPr id="74" name="テキスト ボックス 73"/>
        <xdr:cNvSpPr txBox="1"/>
      </xdr:nvSpPr>
      <xdr:spPr>
        <a:xfrm>
          <a:off x="4622800" y="1854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147893</xdr:rowOff>
    </xdr:from>
    <xdr:to>
      <xdr:col>22</xdr:col>
      <xdr:colOff>165100</xdr:colOff>
      <xdr:row>12</xdr:row>
      <xdr:rowOff>78043</xdr:rowOff>
    </xdr:to>
    <xdr:sp macro="" textlink="">
      <xdr:nvSpPr>
        <xdr:cNvPr id="75" name="楕円 74"/>
        <xdr:cNvSpPr/>
      </xdr:nvSpPr>
      <xdr:spPr bwMode="auto">
        <a:xfrm>
          <a:off x="4254500" y="208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88220</xdr:rowOff>
    </xdr:from>
    <xdr:ext cx="762000" cy="259045"/>
    <xdr:sp macro="" textlink="">
      <xdr:nvSpPr>
        <xdr:cNvPr id="76" name="テキスト ボックス 75"/>
        <xdr:cNvSpPr txBox="1"/>
      </xdr:nvSpPr>
      <xdr:spPr>
        <a:xfrm>
          <a:off x="3924300" y="185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158180</xdr:rowOff>
    </xdr:from>
    <xdr:to>
      <xdr:col>19</xdr:col>
      <xdr:colOff>38100</xdr:colOff>
      <xdr:row>12</xdr:row>
      <xdr:rowOff>88330</xdr:rowOff>
    </xdr:to>
    <xdr:sp macro="" textlink="">
      <xdr:nvSpPr>
        <xdr:cNvPr id="77" name="楕円 76"/>
        <xdr:cNvSpPr/>
      </xdr:nvSpPr>
      <xdr:spPr bwMode="auto">
        <a:xfrm>
          <a:off x="3556000" y="2091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98507</xdr:rowOff>
    </xdr:from>
    <xdr:ext cx="762000" cy="259045"/>
    <xdr:sp macro="" textlink="">
      <xdr:nvSpPr>
        <xdr:cNvPr id="78" name="テキスト ボックス 77"/>
        <xdr:cNvSpPr txBox="1"/>
      </xdr:nvSpPr>
      <xdr:spPr>
        <a:xfrm>
          <a:off x="3225800" y="18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138978</xdr:rowOff>
    </xdr:from>
    <xdr:to>
      <xdr:col>15</xdr:col>
      <xdr:colOff>101600</xdr:colOff>
      <xdr:row>12</xdr:row>
      <xdr:rowOff>69128</xdr:rowOff>
    </xdr:to>
    <xdr:sp macro="" textlink="">
      <xdr:nvSpPr>
        <xdr:cNvPr id="79" name="楕円 78"/>
        <xdr:cNvSpPr/>
      </xdr:nvSpPr>
      <xdr:spPr bwMode="auto">
        <a:xfrm>
          <a:off x="2857500" y="2072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79305</xdr:rowOff>
    </xdr:from>
    <xdr:ext cx="762000" cy="259045"/>
    <xdr:sp macro="" textlink="">
      <xdr:nvSpPr>
        <xdr:cNvPr id="80" name="テキスト ボックス 79"/>
        <xdr:cNvSpPr txBox="1"/>
      </xdr:nvSpPr>
      <xdr:spPr>
        <a:xfrm>
          <a:off x="2527300" y="184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191389</xdr:rowOff>
    </xdr:from>
    <xdr:to>
      <xdr:col>29</xdr:col>
      <xdr:colOff>127000</xdr:colOff>
      <xdr:row>39</xdr:row>
      <xdr:rowOff>7062</xdr:rowOff>
    </xdr:to>
    <xdr:cxnSp macro="">
      <xdr:nvCxnSpPr>
        <xdr:cNvPr id="109" name="直線コネクタ 108"/>
        <xdr:cNvCxnSpPr/>
      </xdr:nvCxnSpPr>
      <xdr:spPr bwMode="auto">
        <a:xfrm flipV="1">
          <a:off x="5651500" y="6115939"/>
          <a:ext cx="0" cy="15301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150589</xdr:rowOff>
    </xdr:from>
    <xdr:ext cx="762000" cy="259045"/>
    <xdr:sp macro="" textlink="">
      <xdr:nvSpPr>
        <xdr:cNvPr id="110" name="人口1人当たり決算額の推移最小値テキスト445"/>
        <xdr:cNvSpPr txBox="1"/>
      </xdr:nvSpPr>
      <xdr:spPr>
        <a:xfrm>
          <a:off x="5740400" y="76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7062</xdr:rowOff>
    </xdr:from>
    <xdr:to>
      <xdr:col>30</xdr:col>
      <xdr:colOff>25400</xdr:colOff>
      <xdr:row>39</xdr:row>
      <xdr:rowOff>7062</xdr:rowOff>
    </xdr:to>
    <xdr:cxnSp macro="">
      <xdr:nvCxnSpPr>
        <xdr:cNvPr id="111" name="直線コネクタ 110"/>
        <xdr:cNvCxnSpPr/>
      </xdr:nvCxnSpPr>
      <xdr:spPr bwMode="auto">
        <a:xfrm>
          <a:off x="5562600" y="7646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106316</xdr:rowOff>
    </xdr:from>
    <xdr:ext cx="762000" cy="259045"/>
    <xdr:sp macro="" textlink="">
      <xdr:nvSpPr>
        <xdr:cNvPr id="112" name="人口1人当たり決算額の推移最大値テキスト445"/>
        <xdr:cNvSpPr txBox="1"/>
      </xdr:nvSpPr>
      <xdr:spPr>
        <a:xfrm>
          <a:off x="5740400" y="585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191389</xdr:rowOff>
    </xdr:from>
    <xdr:to>
      <xdr:col>30</xdr:col>
      <xdr:colOff>25400</xdr:colOff>
      <xdr:row>33</xdr:row>
      <xdr:rowOff>191389</xdr:rowOff>
    </xdr:to>
    <xdr:cxnSp macro="">
      <xdr:nvCxnSpPr>
        <xdr:cNvPr id="113" name="直線コネクタ 112"/>
        <xdr:cNvCxnSpPr/>
      </xdr:nvCxnSpPr>
      <xdr:spPr bwMode="auto">
        <a:xfrm>
          <a:off x="5562600" y="6115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88367</xdr:rowOff>
    </xdr:from>
    <xdr:to>
      <xdr:col>29</xdr:col>
      <xdr:colOff>127000</xdr:colOff>
      <xdr:row>34</xdr:row>
      <xdr:rowOff>136068</xdr:rowOff>
    </xdr:to>
    <xdr:cxnSp macro="">
      <xdr:nvCxnSpPr>
        <xdr:cNvPr id="114" name="直線コネクタ 113"/>
        <xdr:cNvCxnSpPr/>
      </xdr:nvCxnSpPr>
      <xdr:spPr bwMode="auto">
        <a:xfrm>
          <a:off x="5003800" y="6355817"/>
          <a:ext cx="647700" cy="4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256150</xdr:rowOff>
    </xdr:from>
    <xdr:ext cx="762000" cy="259045"/>
    <xdr:sp macro="" textlink="">
      <xdr:nvSpPr>
        <xdr:cNvPr id="115" name="人口1人当たり決算額の推移平均値テキスト445"/>
        <xdr:cNvSpPr txBox="1"/>
      </xdr:nvSpPr>
      <xdr:spPr>
        <a:xfrm>
          <a:off x="5740400" y="686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284073</xdr:rowOff>
    </xdr:from>
    <xdr:to>
      <xdr:col>29</xdr:col>
      <xdr:colOff>177800</xdr:colOff>
      <xdr:row>36</xdr:row>
      <xdr:rowOff>42773</xdr:rowOff>
    </xdr:to>
    <xdr:sp macro="" textlink="">
      <xdr:nvSpPr>
        <xdr:cNvPr id="116" name="フローチャート: 判断 115"/>
        <xdr:cNvSpPr/>
      </xdr:nvSpPr>
      <xdr:spPr bwMode="auto">
        <a:xfrm>
          <a:off x="5600700" y="6894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76441</xdr:rowOff>
    </xdr:from>
    <xdr:to>
      <xdr:col>26</xdr:col>
      <xdr:colOff>50800</xdr:colOff>
      <xdr:row>34</xdr:row>
      <xdr:rowOff>88367</xdr:rowOff>
    </xdr:to>
    <xdr:cxnSp macro="">
      <xdr:nvCxnSpPr>
        <xdr:cNvPr id="117" name="直線コネクタ 116"/>
        <xdr:cNvCxnSpPr/>
      </xdr:nvCxnSpPr>
      <xdr:spPr bwMode="auto">
        <a:xfrm>
          <a:off x="4305300" y="6343891"/>
          <a:ext cx="698500" cy="11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286207</xdr:rowOff>
    </xdr:from>
    <xdr:to>
      <xdr:col>26</xdr:col>
      <xdr:colOff>101600</xdr:colOff>
      <xdr:row>36</xdr:row>
      <xdr:rowOff>44907</xdr:rowOff>
    </xdr:to>
    <xdr:sp macro="" textlink="">
      <xdr:nvSpPr>
        <xdr:cNvPr id="118" name="フローチャート: 判断 117"/>
        <xdr:cNvSpPr/>
      </xdr:nvSpPr>
      <xdr:spPr bwMode="auto">
        <a:xfrm>
          <a:off x="4953000" y="6896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29684</xdr:rowOff>
    </xdr:from>
    <xdr:ext cx="736600" cy="259045"/>
    <xdr:sp macro="" textlink="">
      <xdr:nvSpPr>
        <xdr:cNvPr id="119" name="テキスト ボックス 118"/>
        <xdr:cNvSpPr txBox="1"/>
      </xdr:nvSpPr>
      <xdr:spPr>
        <a:xfrm>
          <a:off x="4622800" y="698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76441</xdr:rowOff>
    </xdr:from>
    <xdr:to>
      <xdr:col>22</xdr:col>
      <xdr:colOff>114300</xdr:colOff>
      <xdr:row>34</xdr:row>
      <xdr:rowOff>99949</xdr:rowOff>
    </xdr:to>
    <xdr:cxnSp macro="">
      <xdr:nvCxnSpPr>
        <xdr:cNvPr id="120" name="直線コネクタ 119"/>
        <xdr:cNvCxnSpPr/>
      </xdr:nvCxnSpPr>
      <xdr:spPr bwMode="auto">
        <a:xfrm flipV="1">
          <a:off x="3606800" y="6343891"/>
          <a:ext cx="698500" cy="2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263881</xdr:rowOff>
    </xdr:from>
    <xdr:to>
      <xdr:col>22</xdr:col>
      <xdr:colOff>165100</xdr:colOff>
      <xdr:row>36</xdr:row>
      <xdr:rowOff>22581</xdr:rowOff>
    </xdr:to>
    <xdr:sp macro="" textlink="">
      <xdr:nvSpPr>
        <xdr:cNvPr id="121" name="フローチャート: 判断 120"/>
        <xdr:cNvSpPr/>
      </xdr:nvSpPr>
      <xdr:spPr bwMode="auto">
        <a:xfrm>
          <a:off x="42545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7358</xdr:rowOff>
    </xdr:from>
    <xdr:ext cx="762000" cy="259045"/>
    <xdr:sp macro="" textlink="">
      <xdr:nvSpPr>
        <xdr:cNvPr id="122" name="テキスト ボックス 121"/>
        <xdr:cNvSpPr txBox="1"/>
      </xdr:nvSpPr>
      <xdr:spPr>
        <a:xfrm>
          <a:off x="3924300" y="69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46342</xdr:rowOff>
    </xdr:from>
    <xdr:to>
      <xdr:col>18</xdr:col>
      <xdr:colOff>177800</xdr:colOff>
      <xdr:row>34</xdr:row>
      <xdr:rowOff>99949</xdr:rowOff>
    </xdr:to>
    <xdr:cxnSp macro="">
      <xdr:nvCxnSpPr>
        <xdr:cNvPr id="123" name="直線コネクタ 122"/>
        <xdr:cNvCxnSpPr/>
      </xdr:nvCxnSpPr>
      <xdr:spPr bwMode="auto">
        <a:xfrm>
          <a:off x="2908300" y="6313792"/>
          <a:ext cx="6985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234696</xdr:rowOff>
    </xdr:from>
    <xdr:to>
      <xdr:col>19</xdr:col>
      <xdr:colOff>38100</xdr:colOff>
      <xdr:row>35</xdr:row>
      <xdr:rowOff>336296</xdr:rowOff>
    </xdr:to>
    <xdr:sp macro="" textlink="">
      <xdr:nvSpPr>
        <xdr:cNvPr id="124" name="フローチャート: 判断 123"/>
        <xdr:cNvSpPr/>
      </xdr:nvSpPr>
      <xdr:spPr bwMode="auto">
        <a:xfrm>
          <a:off x="3556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321073</xdr:rowOff>
    </xdr:from>
    <xdr:ext cx="762000" cy="259045"/>
    <xdr:sp macro="" textlink="">
      <xdr:nvSpPr>
        <xdr:cNvPr id="125" name="テキスト ボックス 124"/>
        <xdr:cNvSpPr txBox="1"/>
      </xdr:nvSpPr>
      <xdr:spPr>
        <a:xfrm>
          <a:off x="3225800" y="693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220561</xdr:rowOff>
    </xdr:from>
    <xdr:to>
      <xdr:col>15</xdr:col>
      <xdr:colOff>101600</xdr:colOff>
      <xdr:row>34</xdr:row>
      <xdr:rowOff>322161</xdr:rowOff>
    </xdr:to>
    <xdr:sp macro="" textlink="">
      <xdr:nvSpPr>
        <xdr:cNvPr id="126" name="フローチャート: 判断 125"/>
        <xdr:cNvSpPr/>
      </xdr:nvSpPr>
      <xdr:spPr bwMode="auto">
        <a:xfrm>
          <a:off x="2857500" y="6488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306938</xdr:rowOff>
    </xdr:from>
    <xdr:ext cx="762000" cy="259045"/>
    <xdr:sp macro="" textlink="">
      <xdr:nvSpPr>
        <xdr:cNvPr id="127" name="テキスト ボックス 126"/>
        <xdr:cNvSpPr txBox="1"/>
      </xdr:nvSpPr>
      <xdr:spPr>
        <a:xfrm>
          <a:off x="2527300" y="65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85268</xdr:rowOff>
    </xdr:from>
    <xdr:to>
      <xdr:col>29</xdr:col>
      <xdr:colOff>177800</xdr:colOff>
      <xdr:row>34</xdr:row>
      <xdr:rowOff>186868</xdr:rowOff>
    </xdr:to>
    <xdr:sp macro="" textlink="">
      <xdr:nvSpPr>
        <xdr:cNvPr id="133" name="楕円 132"/>
        <xdr:cNvSpPr/>
      </xdr:nvSpPr>
      <xdr:spPr bwMode="auto">
        <a:xfrm>
          <a:off x="5600700" y="635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273245</xdr:rowOff>
    </xdr:from>
    <xdr:ext cx="762000" cy="259045"/>
    <xdr:sp macro="" textlink="">
      <xdr:nvSpPr>
        <xdr:cNvPr id="134" name="人口1人当たり決算額の推移該当値テキスト445"/>
        <xdr:cNvSpPr txBox="1"/>
      </xdr:nvSpPr>
      <xdr:spPr>
        <a:xfrm>
          <a:off x="5740400" y="619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37567</xdr:rowOff>
    </xdr:from>
    <xdr:to>
      <xdr:col>26</xdr:col>
      <xdr:colOff>101600</xdr:colOff>
      <xdr:row>34</xdr:row>
      <xdr:rowOff>139167</xdr:rowOff>
    </xdr:to>
    <xdr:sp macro="" textlink="">
      <xdr:nvSpPr>
        <xdr:cNvPr id="135" name="楕円 134"/>
        <xdr:cNvSpPr/>
      </xdr:nvSpPr>
      <xdr:spPr bwMode="auto">
        <a:xfrm>
          <a:off x="4953000" y="6305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149344</xdr:rowOff>
    </xdr:from>
    <xdr:ext cx="736600" cy="259045"/>
    <xdr:sp macro="" textlink="">
      <xdr:nvSpPr>
        <xdr:cNvPr id="136" name="テキスト ボックス 135"/>
        <xdr:cNvSpPr txBox="1"/>
      </xdr:nvSpPr>
      <xdr:spPr>
        <a:xfrm>
          <a:off x="4622800" y="6073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25641</xdr:rowOff>
    </xdr:from>
    <xdr:to>
      <xdr:col>22</xdr:col>
      <xdr:colOff>165100</xdr:colOff>
      <xdr:row>34</xdr:row>
      <xdr:rowOff>127241</xdr:rowOff>
    </xdr:to>
    <xdr:sp macro="" textlink="">
      <xdr:nvSpPr>
        <xdr:cNvPr id="137" name="楕円 136"/>
        <xdr:cNvSpPr/>
      </xdr:nvSpPr>
      <xdr:spPr bwMode="auto">
        <a:xfrm>
          <a:off x="4254500" y="6293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137418</xdr:rowOff>
    </xdr:from>
    <xdr:ext cx="762000" cy="259045"/>
    <xdr:sp macro="" textlink="">
      <xdr:nvSpPr>
        <xdr:cNvPr id="138" name="テキスト ボックス 137"/>
        <xdr:cNvSpPr txBox="1"/>
      </xdr:nvSpPr>
      <xdr:spPr>
        <a:xfrm>
          <a:off x="3924300" y="606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49149</xdr:rowOff>
    </xdr:from>
    <xdr:to>
      <xdr:col>19</xdr:col>
      <xdr:colOff>38100</xdr:colOff>
      <xdr:row>34</xdr:row>
      <xdr:rowOff>150749</xdr:rowOff>
    </xdr:to>
    <xdr:sp macro="" textlink="">
      <xdr:nvSpPr>
        <xdr:cNvPr id="139" name="楕円 138"/>
        <xdr:cNvSpPr/>
      </xdr:nvSpPr>
      <xdr:spPr bwMode="auto">
        <a:xfrm>
          <a:off x="3556000" y="631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160926</xdr:rowOff>
    </xdr:from>
    <xdr:ext cx="762000" cy="259045"/>
    <xdr:sp macro="" textlink="">
      <xdr:nvSpPr>
        <xdr:cNvPr id="140" name="テキスト ボックス 139"/>
        <xdr:cNvSpPr txBox="1"/>
      </xdr:nvSpPr>
      <xdr:spPr>
        <a:xfrm>
          <a:off x="3225800" y="608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338442</xdr:rowOff>
    </xdr:from>
    <xdr:to>
      <xdr:col>15</xdr:col>
      <xdr:colOff>101600</xdr:colOff>
      <xdr:row>34</xdr:row>
      <xdr:rowOff>97142</xdr:rowOff>
    </xdr:to>
    <xdr:sp macro="" textlink="">
      <xdr:nvSpPr>
        <xdr:cNvPr id="141" name="楕円 140"/>
        <xdr:cNvSpPr/>
      </xdr:nvSpPr>
      <xdr:spPr bwMode="auto">
        <a:xfrm>
          <a:off x="2857500" y="6262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107319</xdr:rowOff>
    </xdr:from>
    <xdr:ext cx="762000" cy="259045"/>
    <xdr:sp macro="" textlink="">
      <xdr:nvSpPr>
        <xdr:cNvPr id="142" name="テキスト ボックス 141"/>
        <xdr:cNvSpPr txBox="1"/>
      </xdr:nvSpPr>
      <xdr:spPr>
        <a:xfrm>
          <a:off x="2527300" y="603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115,426
114,527
1,256.42
69,342,686
67,049,248
2,026,424
40,095,609
79,253,813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94078</xdr:rowOff>
    </xdr:from>
    <xdr:to>
      <xdr:col>24</xdr:col>
      <xdr:colOff>62865</xdr:colOff>
      <xdr:row>39</xdr:row>
      <xdr:rowOff>4794</xdr:rowOff>
    </xdr:to>
    <xdr:cxnSp macro="">
      <xdr:nvCxnSpPr>
        <xdr:cNvPr id="58" name="直線コネクタ 57"/>
        <xdr:cNvCxnSpPr/>
      </xdr:nvCxnSpPr>
      <xdr:spPr>
        <a:xfrm flipV="1">
          <a:off x="4633595" y="5066128"/>
          <a:ext cx="1270" cy="1625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8621</xdr:rowOff>
    </xdr:from>
    <xdr:ext cx="534377" cy="259045"/>
    <xdr:sp macro="" textlink="">
      <xdr:nvSpPr>
        <xdr:cNvPr id="59" name="人件費最小値テキスト"/>
        <xdr:cNvSpPr txBox="1"/>
      </xdr:nvSpPr>
      <xdr:spPr>
        <a:xfrm>
          <a:off x="4686300" y="669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4794</xdr:rowOff>
    </xdr:from>
    <xdr:to>
      <xdr:col>24</xdr:col>
      <xdr:colOff>152400</xdr:colOff>
      <xdr:row>39</xdr:row>
      <xdr:rowOff>4794</xdr:rowOff>
    </xdr:to>
    <xdr:cxnSp macro="">
      <xdr:nvCxnSpPr>
        <xdr:cNvPr id="60" name="直線コネクタ 59"/>
        <xdr:cNvCxnSpPr/>
      </xdr:nvCxnSpPr>
      <xdr:spPr>
        <a:xfrm>
          <a:off x="4546600" y="6691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40755</xdr:rowOff>
    </xdr:from>
    <xdr:ext cx="534377" cy="259045"/>
    <xdr:sp macro="" textlink="">
      <xdr:nvSpPr>
        <xdr:cNvPr id="61" name="人件費最大値テキスト"/>
        <xdr:cNvSpPr txBox="1"/>
      </xdr:nvSpPr>
      <xdr:spPr>
        <a:xfrm>
          <a:off x="4686300" y="48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94078</xdr:rowOff>
    </xdr:from>
    <xdr:to>
      <xdr:col>24</xdr:col>
      <xdr:colOff>152400</xdr:colOff>
      <xdr:row>29</xdr:row>
      <xdr:rowOff>94078</xdr:rowOff>
    </xdr:to>
    <xdr:cxnSp macro="">
      <xdr:nvCxnSpPr>
        <xdr:cNvPr id="62" name="直線コネクタ 61"/>
        <xdr:cNvCxnSpPr/>
      </xdr:nvCxnSpPr>
      <xdr:spPr>
        <a:xfrm>
          <a:off x="4546600" y="50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94078</xdr:rowOff>
    </xdr:from>
    <xdr:to>
      <xdr:col>24</xdr:col>
      <xdr:colOff>63500</xdr:colOff>
      <xdr:row>29</xdr:row>
      <xdr:rowOff>107271</xdr:rowOff>
    </xdr:to>
    <xdr:cxnSp macro="">
      <xdr:nvCxnSpPr>
        <xdr:cNvPr id="63" name="直線コネクタ 62"/>
        <xdr:cNvCxnSpPr/>
      </xdr:nvCxnSpPr>
      <xdr:spPr>
        <a:xfrm flipV="1">
          <a:off x="3797300" y="5066128"/>
          <a:ext cx="8382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105209</xdr:rowOff>
    </xdr:from>
    <xdr:ext cx="534377" cy="259045"/>
    <xdr:sp macro="" textlink="">
      <xdr:nvSpPr>
        <xdr:cNvPr id="64" name="人件費平均値テキスト"/>
        <xdr:cNvSpPr txBox="1"/>
      </xdr:nvSpPr>
      <xdr:spPr>
        <a:xfrm>
          <a:off x="4686300" y="593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126782</xdr:rowOff>
    </xdr:from>
    <xdr:to>
      <xdr:col>24</xdr:col>
      <xdr:colOff>114300</xdr:colOff>
      <xdr:row>35</xdr:row>
      <xdr:rowOff>56932</xdr:rowOff>
    </xdr:to>
    <xdr:sp macro="" textlink="">
      <xdr:nvSpPr>
        <xdr:cNvPr id="65" name="フローチャート: 判断 64"/>
        <xdr:cNvSpPr/>
      </xdr:nvSpPr>
      <xdr:spPr>
        <a:xfrm>
          <a:off x="4584700" y="595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107271</xdr:rowOff>
    </xdr:from>
    <xdr:to>
      <xdr:col>19</xdr:col>
      <xdr:colOff>177800</xdr:colOff>
      <xdr:row>29</xdr:row>
      <xdr:rowOff>139308</xdr:rowOff>
    </xdr:to>
    <xdr:cxnSp macro="">
      <xdr:nvCxnSpPr>
        <xdr:cNvPr id="66" name="直線コネクタ 65"/>
        <xdr:cNvCxnSpPr/>
      </xdr:nvCxnSpPr>
      <xdr:spPr>
        <a:xfrm flipV="1">
          <a:off x="2908300" y="5079321"/>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143144</xdr:rowOff>
    </xdr:from>
    <xdr:to>
      <xdr:col>20</xdr:col>
      <xdr:colOff>38100</xdr:colOff>
      <xdr:row>35</xdr:row>
      <xdr:rowOff>73294</xdr:rowOff>
    </xdr:to>
    <xdr:sp macro="" textlink="">
      <xdr:nvSpPr>
        <xdr:cNvPr id="67" name="フローチャート: 判断 66"/>
        <xdr:cNvSpPr/>
      </xdr:nvSpPr>
      <xdr:spPr>
        <a:xfrm>
          <a:off x="3746500" y="5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64421</xdr:rowOff>
    </xdr:from>
    <xdr:ext cx="534377" cy="259045"/>
    <xdr:sp macro="" textlink="">
      <xdr:nvSpPr>
        <xdr:cNvPr id="68" name="テキスト ボックス 67"/>
        <xdr:cNvSpPr txBox="1"/>
      </xdr:nvSpPr>
      <xdr:spPr>
        <a:xfrm>
          <a:off x="3530111" y="60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139308</xdr:rowOff>
    </xdr:from>
    <xdr:to>
      <xdr:col>15</xdr:col>
      <xdr:colOff>50800</xdr:colOff>
      <xdr:row>29</xdr:row>
      <xdr:rowOff>160372</xdr:rowOff>
    </xdr:to>
    <xdr:cxnSp macro="">
      <xdr:nvCxnSpPr>
        <xdr:cNvPr id="69" name="直線コネクタ 68"/>
        <xdr:cNvCxnSpPr/>
      </xdr:nvCxnSpPr>
      <xdr:spPr>
        <a:xfrm flipV="1">
          <a:off x="2019300" y="5111358"/>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15781</xdr:rowOff>
    </xdr:from>
    <xdr:to>
      <xdr:col>15</xdr:col>
      <xdr:colOff>101600</xdr:colOff>
      <xdr:row>35</xdr:row>
      <xdr:rowOff>117381</xdr:rowOff>
    </xdr:to>
    <xdr:sp macro="" textlink="">
      <xdr:nvSpPr>
        <xdr:cNvPr id="70" name="フローチャート: 判断 69"/>
        <xdr:cNvSpPr/>
      </xdr:nvSpPr>
      <xdr:spPr>
        <a:xfrm>
          <a:off x="28575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108508</xdr:rowOff>
    </xdr:from>
    <xdr:ext cx="534377" cy="259045"/>
    <xdr:sp macro="" textlink="">
      <xdr:nvSpPr>
        <xdr:cNvPr id="71" name="テキスト ボックス 70"/>
        <xdr:cNvSpPr txBox="1"/>
      </xdr:nvSpPr>
      <xdr:spPr>
        <a:xfrm>
          <a:off x="2641111" y="61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160372</xdr:rowOff>
    </xdr:from>
    <xdr:to>
      <xdr:col>10</xdr:col>
      <xdr:colOff>114300</xdr:colOff>
      <xdr:row>30</xdr:row>
      <xdr:rowOff>5479</xdr:rowOff>
    </xdr:to>
    <xdr:cxnSp macro="">
      <xdr:nvCxnSpPr>
        <xdr:cNvPr id="72" name="直線コネクタ 71"/>
        <xdr:cNvCxnSpPr/>
      </xdr:nvCxnSpPr>
      <xdr:spPr>
        <a:xfrm flipV="1">
          <a:off x="1130300" y="5132422"/>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13299</xdr:rowOff>
    </xdr:from>
    <xdr:to>
      <xdr:col>10</xdr:col>
      <xdr:colOff>165100</xdr:colOff>
      <xdr:row>35</xdr:row>
      <xdr:rowOff>114899</xdr:rowOff>
    </xdr:to>
    <xdr:sp macro="" textlink="">
      <xdr:nvSpPr>
        <xdr:cNvPr id="73" name="フローチャート: 判断 72"/>
        <xdr:cNvSpPr/>
      </xdr:nvSpPr>
      <xdr:spPr>
        <a:xfrm>
          <a:off x="1968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106026</xdr:rowOff>
    </xdr:from>
    <xdr:ext cx="534377" cy="259045"/>
    <xdr:sp macro="" textlink="">
      <xdr:nvSpPr>
        <xdr:cNvPr id="74" name="テキスト ボックス 73"/>
        <xdr:cNvSpPr txBox="1"/>
      </xdr:nvSpPr>
      <xdr:spPr>
        <a:xfrm>
          <a:off x="1752111" y="6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38183</xdr:rowOff>
    </xdr:from>
    <xdr:to>
      <xdr:col>6</xdr:col>
      <xdr:colOff>38100</xdr:colOff>
      <xdr:row>34</xdr:row>
      <xdr:rowOff>139783</xdr:rowOff>
    </xdr:to>
    <xdr:sp macro="" textlink="">
      <xdr:nvSpPr>
        <xdr:cNvPr id="75" name="フローチャート: 判断 74"/>
        <xdr:cNvSpPr/>
      </xdr:nvSpPr>
      <xdr:spPr>
        <a:xfrm>
          <a:off x="1079500" y="586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130910</xdr:rowOff>
    </xdr:from>
    <xdr:ext cx="534377" cy="259045"/>
    <xdr:sp macro="" textlink="">
      <xdr:nvSpPr>
        <xdr:cNvPr id="76" name="テキスト ボックス 75"/>
        <xdr:cNvSpPr txBox="1"/>
      </xdr:nvSpPr>
      <xdr:spPr>
        <a:xfrm>
          <a:off x="863111" y="596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43278</xdr:rowOff>
    </xdr:from>
    <xdr:to>
      <xdr:col>24</xdr:col>
      <xdr:colOff>114300</xdr:colOff>
      <xdr:row>29</xdr:row>
      <xdr:rowOff>144878</xdr:rowOff>
    </xdr:to>
    <xdr:sp macro="" textlink="">
      <xdr:nvSpPr>
        <xdr:cNvPr id="82" name="楕円 81"/>
        <xdr:cNvSpPr/>
      </xdr:nvSpPr>
      <xdr:spPr>
        <a:xfrm>
          <a:off x="4584700" y="50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28</xdr:row>
      <xdr:rowOff>167755</xdr:rowOff>
    </xdr:from>
    <xdr:ext cx="534377" cy="259045"/>
    <xdr:sp macro="" textlink="">
      <xdr:nvSpPr>
        <xdr:cNvPr id="83" name="人件費該当値テキスト"/>
        <xdr:cNvSpPr txBox="1"/>
      </xdr:nvSpPr>
      <xdr:spPr>
        <a:xfrm>
          <a:off x="4686300" y="49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56471</xdr:rowOff>
    </xdr:from>
    <xdr:to>
      <xdr:col>20</xdr:col>
      <xdr:colOff>38100</xdr:colOff>
      <xdr:row>29</xdr:row>
      <xdr:rowOff>158071</xdr:rowOff>
    </xdr:to>
    <xdr:sp macro="" textlink="">
      <xdr:nvSpPr>
        <xdr:cNvPr id="84" name="楕円 83"/>
        <xdr:cNvSpPr/>
      </xdr:nvSpPr>
      <xdr:spPr>
        <a:xfrm>
          <a:off x="3746500" y="50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3148</xdr:rowOff>
    </xdr:from>
    <xdr:ext cx="534377" cy="259045"/>
    <xdr:sp macro="" textlink="">
      <xdr:nvSpPr>
        <xdr:cNvPr id="85" name="テキスト ボックス 84"/>
        <xdr:cNvSpPr txBox="1"/>
      </xdr:nvSpPr>
      <xdr:spPr>
        <a:xfrm>
          <a:off x="3530111" y="480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88508</xdr:rowOff>
    </xdr:from>
    <xdr:to>
      <xdr:col>15</xdr:col>
      <xdr:colOff>101600</xdr:colOff>
      <xdr:row>30</xdr:row>
      <xdr:rowOff>18658</xdr:rowOff>
    </xdr:to>
    <xdr:sp macro="" textlink="">
      <xdr:nvSpPr>
        <xdr:cNvPr id="86" name="楕円 85"/>
        <xdr:cNvSpPr/>
      </xdr:nvSpPr>
      <xdr:spPr>
        <a:xfrm>
          <a:off x="2857500" y="50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35185</xdr:rowOff>
    </xdr:from>
    <xdr:ext cx="534377" cy="259045"/>
    <xdr:sp macro="" textlink="">
      <xdr:nvSpPr>
        <xdr:cNvPr id="87" name="テキスト ボックス 86"/>
        <xdr:cNvSpPr txBox="1"/>
      </xdr:nvSpPr>
      <xdr:spPr>
        <a:xfrm>
          <a:off x="2641111" y="48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109572</xdr:rowOff>
    </xdr:from>
    <xdr:to>
      <xdr:col>10</xdr:col>
      <xdr:colOff>165100</xdr:colOff>
      <xdr:row>30</xdr:row>
      <xdr:rowOff>39722</xdr:rowOff>
    </xdr:to>
    <xdr:sp macro="" textlink="">
      <xdr:nvSpPr>
        <xdr:cNvPr id="88" name="楕円 87"/>
        <xdr:cNvSpPr/>
      </xdr:nvSpPr>
      <xdr:spPr>
        <a:xfrm>
          <a:off x="1968500" y="50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56249</xdr:rowOff>
    </xdr:from>
    <xdr:ext cx="534377" cy="259045"/>
    <xdr:sp macro="" textlink="">
      <xdr:nvSpPr>
        <xdr:cNvPr id="89" name="テキスト ボックス 88"/>
        <xdr:cNvSpPr txBox="1"/>
      </xdr:nvSpPr>
      <xdr:spPr>
        <a:xfrm>
          <a:off x="1752111" y="48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126129</xdr:rowOff>
    </xdr:from>
    <xdr:to>
      <xdr:col>6</xdr:col>
      <xdr:colOff>38100</xdr:colOff>
      <xdr:row>30</xdr:row>
      <xdr:rowOff>56279</xdr:rowOff>
    </xdr:to>
    <xdr:sp macro="" textlink="">
      <xdr:nvSpPr>
        <xdr:cNvPr id="90" name="楕円 89"/>
        <xdr:cNvSpPr/>
      </xdr:nvSpPr>
      <xdr:spPr>
        <a:xfrm>
          <a:off x="1079500" y="50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72806</xdr:rowOff>
    </xdr:from>
    <xdr:ext cx="534377" cy="259045"/>
    <xdr:sp macro="" textlink="">
      <xdr:nvSpPr>
        <xdr:cNvPr id="91" name="テキスト ボックス 90"/>
        <xdr:cNvSpPr txBox="1"/>
      </xdr:nvSpPr>
      <xdr:spPr>
        <a:xfrm>
          <a:off x="863111" y="48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146754</xdr:rowOff>
    </xdr:from>
    <xdr:to>
      <xdr:col>24</xdr:col>
      <xdr:colOff>62865</xdr:colOff>
      <xdr:row>58</xdr:row>
      <xdr:rowOff>90747</xdr:rowOff>
    </xdr:to>
    <xdr:cxnSp macro="">
      <xdr:nvCxnSpPr>
        <xdr:cNvPr id="118" name="直線コネクタ 117"/>
        <xdr:cNvCxnSpPr/>
      </xdr:nvCxnSpPr>
      <xdr:spPr>
        <a:xfrm flipV="1">
          <a:off x="4633595" y="8719254"/>
          <a:ext cx="1270" cy="1315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94574</xdr:rowOff>
    </xdr:from>
    <xdr:ext cx="534377" cy="259045"/>
    <xdr:sp macro="" textlink="">
      <xdr:nvSpPr>
        <xdr:cNvPr id="119" name="物件費最小値テキスト"/>
        <xdr:cNvSpPr txBox="1"/>
      </xdr:nvSpPr>
      <xdr:spPr>
        <a:xfrm>
          <a:off x="4686300" y="100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90747</xdr:rowOff>
    </xdr:from>
    <xdr:to>
      <xdr:col>24</xdr:col>
      <xdr:colOff>152400</xdr:colOff>
      <xdr:row>58</xdr:row>
      <xdr:rowOff>90747</xdr:rowOff>
    </xdr:to>
    <xdr:cxnSp macro="">
      <xdr:nvCxnSpPr>
        <xdr:cNvPr id="120" name="直線コネクタ 119"/>
        <xdr:cNvCxnSpPr/>
      </xdr:nvCxnSpPr>
      <xdr:spPr>
        <a:xfrm>
          <a:off x="4546600" y="1003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93431</xdr:rowOff>
    </xdr:from>
    <xdr:ext cx="534377" cy="259045"/>
    <xdr:sp macro="" textlink="">
      <xdr:nvSpPr>
        <xdr:cNvPr id="121" name="物件費最大値テキスト"/>
        <xdr:cNvSpPr txBox="1"/>
      </xdr:nvSpPr>
      <xdr:spPr>
        <a:xfrm>
          <a:off x="4686300" y="84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146754</xdr:rowOff>
    </xdr:from>
    <xdr:to>
      <xdr:col>24</xdr:col>
      <xdr:colOff>152400</xdr:colOff>
      <xdr:row>50</xdr:row>
      <xdr:rowOff>146754</xdr:rowOff>
    </xdr:to>
    <xdr:cxnSp macro="">
      <xdr:nvCxnSpPr>
        <xdr:cNvPr id="122" name="直線コネクタ 121"/>
        <xdr:cNvCxnSpPr/>
      </xdr:nvCxnSpPr>
      <xdr:spPr>
        <a:xfrm>
          <a:off x="4546600" y="871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48260</xdr:rowOff>
    </xdr:from>
    <xdr:to>
      <xdr:col>24</xdr:col>
      <xdr:colOff>63500</xdr:colOff>
      <xdr:row>54</xdr:row>
      <xdr:rowOff>140288</xdr:rowOff>
    </xdr:to>
    <xdr:cxnSp macro="">
      <xdr:nvCxnSpPr>
        <xdr:cNvPr id="123" name="直線コネクタ 122"/>
        <xdr:cNvCxnSpPr/>
      </xdr:nvCxnSpPr>
      <xdr:spPr>
        <a:xfrm flipV="1">
          <a:off x="3797300" y="9135110"/>
          <a:ext cx="838200" cy="26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144104</xdr:rowOff>
    </xdr:from>
    <xdr:ext cx="534377" cy="259045"/>
    <xdr:sp macro="" textlink="">
      <xdr:nvSpPr>
        <xdr:cNvPr id="124" name="物件費平均値テキスト"/>
        <xdr:cNvSpPr txBox="1"/>
      </xdr:nvSpPr>
      <xdr:spPr>
        <a:xfrm>
          <a:off x="4686300" y="9402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165677</xdr:rowOff>
    </xdr:from>
    <xdr:to>
      <xdr:col>24</xdr:col>
      <xdr:colOff>114300</xdr:colOff>
      <xdr:row>55</xdr:row>
      <xdr:rowOff>95827</xdr:rowOff>
    </xdr:to>
    <xdr:sp macro="" textlink="">
      <xdr:nvSpPr>
        <xdr:cNvPr id="125" name="フローチャート: 判断 124"/>
        <xdr:cNvSpPr/>
      </xdr:nvSpPr>
      <xdr:spPr>
        <a:xfrm>
          <a:off x="4584700" y="94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85391</xdr:rowOff>
    </xdr:from>
    <xdr:to>
      <xdr:col>19</xdr:col>
      <xdr:colOff>177800</xdr:colOff>
      <xdr:row>54</xdr:row>
      <xdr:rowOff>140288</xdr:rowOff>
    </xdr:to>
    <xdr:cxnSp macro="">
      <xdr:nvCxnSpPr>
        <xdr:cNvPr id="126" name="直線コネクタ 125"/>
        <xdr:cNvCxnSpPr/>
      </xdr:nvCxnSpPr>
      <xdr:spPr>
        <a:xfrm>
          <a:off x="2908300" y="9343691"/>
          <a:ext cx="889000" cy="5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110454</xdr:rowOff>
    </xdr:from>
    <xdr:to>
      <xdr:col>20</xdr:col>
      <xdr:colOff>38100</xdr:colOff>
      <xdr:row>56</xdr:row>
      <xdr:rowOff>40604</xdr:rowOff>
    </xdr:to>
    <xdr:sp macro="" textlink="">
      <xdr:nvSpPr>
        <xdr:cNvPr id="127" name="フローチャート: 判断 126"/>
        <xdr:cNvSpPr/>
      </xdr:nvSpPr>
      <xdr:spPr>
        <a:xfrm>
          <a:off x="37465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31731</xdr:rowOff>
    </xdr:from>
    <xdr:ext cx="534377" cy="259045"/>
    <xdr:sp macro="" textlink="">
      <xdr:nvSpPr>
        <xdr:cNvPr id="128" name="テキスト ボックス 127"/>
        <xdr:cNvSpPr txBox="1"/>
      </xdr:nvSpPr>
      <xdr:spPr>
        <a:xfrm>
          <a:off x="3530111" y="96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85391</xdr:rowOff>
    </xdr:from>
    <xdr:to>
      <xdr:col>15</xdr:col>
      <xdr:colOff>50800</xdr:colOff>
      <xdr:row>55</xdr:row>
      <xdr:rowOff>55412</xdr:rowOff>
    </xdr:to>
    <xdr:cxnSp macro="">
      <xdr:nvCxnSpPr>
        <xdr:cNvPr id="129" name="直線コネクタ 128"/>
        <xdr:cNvCxnSpPr/>
      </xdr:nvCxnSpPr>
      <xdr:spPr>
        <a:xfrm flipV="1">
          <a:off x="2019300" y="9343691"/>
          <a:ext cx="889000" cy="1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125999</xdr:rowOff>
    </xdr:from>
    <xdr:to>
      <xdr:col>15</xdr:col>
      <xdr:colOff>101600</xdr:colOff>
      <xdr:row>56</xdr:row>
      <xdr:rowOff>56149</xdr:rowOff>
    </xdr:to>
    <xdr:sp macro="" textlink="">
      <xdr:nvSpPr>
        <xdr:cNvPr id="130" name="フローチャート: 判断 129"/>
        <xdr:cNvSpPr/>
      </xdr:nvSpPr>
      <xdr:spPr>
        <a:xfrm>
          <a:off x="2857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47276</xdr:rowOff>
    </xdr:from>
    <xdr:ext cx="534377" cy="259045"/>
    <xdr:sp macro="" textlink="">
      <xdr:nvSpPr>
        <xdr:cNvPr id="131" name="テキスト ボックス 130"/>
        <xdr:cNvSpPr txBox="1"/>
      </xdr:nvSpPr>
      <xdr:spPr>
        <a:xfrm>
          <a:off x="2641111" y="96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55412</xdr:rowOff>
    </xdr:from>
    <xdr:to>
      <xdr:col>10</xdr:col>
      <xdr:colOff>114300</xdr:colOff>
      <xdr:row>55</xdr:row>
      <xdr:rowOff>92739</xdr:rowOff>
    </xdr:to>
    <xdr:cxnSp macro="">
      <xdr:nvCxnSpPr>
        <xdr:cNvPr id="132" name="直線コネクタ 131"/>
        <xdr:cNvCxnSpPr/>
      </xdr:nvCxnSpPr>
      <xdr:spPr>
        <a:xfrm flipV="1">
          <a:off x="1130300" y="9485162"/>
          <a:ext cx="889000" cy="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3339</xdr:rowOff>
    </xdr:from>
    <xdr:to>
      <xdr:col>10</xdr:col>
      <xdr:colOff>165100</xdr:colOff>
      <xdr:row>56</xdr:row>
      <xdr:rowOff>104939</xdr:rowOff>
    </xdr:to>
    <xdr:sp macro="" textlink="">
      <xdr:nvSpPr>
        <xdr:cNvPr id="133" name="フローチャート: 判断 132"/>
        <xdr:cNvSpPr/>
      </xdr:nvSpPr>
      <xdr:spPr>
        <a:xfrm>
          <a:off x="1968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96066</xdr:rowOff>
    </xdr:from>
    <xdr:ext cx="534377" cy="259045"/>
    <xdr:sp macro="" textlink="">
      <xdr:nvSpPr>
        <xdr:cNvPr id="134" name="テキスト ボックス 133"/>
        <xdr:cNvSpPr txBox="1"/>
      </xdr:nvSpPr>
      <xdr:spPr>
        <a:xfrm>
          <a:off x="1752111" y="96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83283</xdr:rowOff>
    </xdr:from>
    <xdr:to>
      <xdr:col>6</xdr:col>
      <xdr:colOff>38100</xdr:colOff>
      <xdr:row>57</xdr:row>
      <xdr:rowOff>13433</xdr:rowOff>
    </xdr:to>
    <xdr:sp macro="" textlink="">
      <xdr:nvSpPr>
        <xdr:cNvPr id="135" name="フローチャート: 判断 134"/>
        <xdr:cNvSpPr/>
      </xdr:nvSpPr>
      <xdr:spPr>
        <a:xfrm>
          <a:off x="1079500" y="968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4560</xdr:rowOff>
    </xdr:from>
    <xdr:ext cx="534377" cy="259045"/>
    <xdr:sp macro="" textlink="">
      <xdr:nvSpPr>
        <xdr:cNvPr id="136" name="テキスト ボックス 135"/>
        <xdr:cNvSpPr txBox="1"/>
      </xdr:nvSpPr>
      <xdr:spPr>
        <a:xfrm>
          <a:off x="863111" y="977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168910</xdr:rowOff>
    </xdr:from>
    <xdr:to>
      <xdr:col>24</xdr:col>
      <xdr:colOff>114300</xdr:colOff>
      <xdr:row>53</xdr:row>
      <xdr:rowOff>99060</xdr:rowOff>
    </xdr:to>
    <xdr:sp macro="" textlink="">
      <xdr:nvSpPr>
        <xdr:cNvPr id="142" name="楕円 141"/>
        <xdr:cNvSpPr/>
      </xdr:nvSpPr>
      <xdr:spPr>
        <a:xfrm>
          <a:off x="4584700" y="90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20337</xdr:rowOff>
    </xdr:from>
    <xdr:ext cx="534377" cy="259045"/>
    <xdr:sp macro="" textlink="">
      <xdr:nvSpPr>
        <xdr:cNvPr id="143" name="物件費該当値テキスト"/>
        <xdr:cNvSpPr txBox="1"/>
      </xdr:nvSpPr>
      <xdr:spPr>
        <a:xfrm>
          <a:off x="4686300" y="89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89488</xdr:rowOff>
    </xdr:from>
    <xdr:to>
      <xdr:col>20</xdr:col>
      <xdr:colOff>38100</xdr:colOff>
      <xdr:row>55</xdr:row>
      <xdr:rowOff>19638</xdr:rowOff>
    </xdr:to>
    <xdr:sp macro="" textlink="">
      <xdr:nvSpPr>
        <xdr:cNvPr id="144" name="楕円 143"/>
        <xdr:cNvSpPr/>
      </xdr:nvSpPr>
      <xdr:spPr>
        <a:xfrm>
          <a:off x="3746500" y="93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36165</xdr:rowOff>
    </xdr:from>
    <xdr:ext cx="534377" cy="259045"/>
    <xdr:sp macro="" textlink="">
      <xdr:nvSpPr>
        <xdr:cNvPr id="145" name="テキスト ボックス 144"/>
        <xdr:cNvSpPr txBox="1"/>
      </xdr:nvSpPr>
      <xdr:spPr>
        <a:xfrm>
          <a:off x="3530111" y="912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34591</xdr:rowOff>
    </xdr:from>
    <xdr:to>
      <xdr:col>15</xdr:col>
      <xdr:colOff>101600</xdr:colOff>
      <xdr:row>54</xdr:row>
      <xdr:rowOff>136191</xdr:rowOff>
    </xdr:to>
    <xdr:sp macro="" textlink="">
      <xdr:nvSpPr>
        <xdr:cNvPr id="146" name="楕円 145"/>
        <xdr:cNvSpPr/>
      </xdr:nvSpPr>
      <xdr:spPr>
        <a:xfrm>
          <a:off x="2857500" y="92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152718</xdr:rowOff>
    </xdr:from>
    <xdr:ext cx="534377" cy="259045"/>
    <xdr:sp macro="" textlink="">
      <xdr:nvSpPr>
        <xdr:cNvPr id="147" name="テキスト ボックス 146"/>
        <xdr:cNvSpPr txBox="1"/>
      </xdr:nvSpPr>
      <xdr:spPr>
        <a:xfrm>
          <a:off x="2641111" y="90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4612</xdr:rowOff>
    </xdr:from>
    <xdr:to>
      <xdr:col>10</xdr:col>
      <xdr:colOff>165100</xdr:colOff>
      <xdr:row>55</xdr:row>
      <xdr:rowOff>106212</xdr:rowOff>
    </xdr:to>
    <xdr:sp macro="" textlink="">
      <xdr:nvSpPr>
        <xdr:cNvPr id="148" name="楕円 147"/>
        <xdr:cNvSpPr/>
      </xdr:nvSpPr>
      <xdr:spPr>
        <a:xfrm>
          <a:off x="1968500" y="94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122739</xdr:rowOff>
    </xdr:from>
    <xdr:ext cx="534377" cy="259045"/>
    <xdr:sp macro="" textlink="">
      <xdr:nvSpPr>
        <xdr:cNvPr id="149" name="テキスト ボックス 148"/>
        <xdr:cNvSpPr txBox="1"/>
      </xdr:nvSpPr>
      <xdr:spPr>
        <a:xfrm>
          <a:off x="1752111" y="92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41939</xdr:rowOff>
    </xdr:from>
    <xdr:to>
      <xdr:col>6</xdr:col>
      <xdr:colOff>38100</xdr:colOff>
      <xdr:row>55</xdr:row>
      <xdr:rowOff>143539</xdr:rowOff>
    </xdr:to>
    <xdr:sp macro="" textlink="">
      <xdr:nvSpPr>
        <xdr:cNvPr id="150" name="楕円 149"/>
        <xdr:cNvSpPr/>
      </xdr:nvSpPr>
      <xdr:spPr>
        <a:xfrm>
          <a:off x="1079500" y="94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160066</xdr:rowOff>
    </xdr:from>
    <xdr:ext cx="534377" cy="259045"/>
    <xdr:sp macro="" textlink="">
      <xdr:nvSpPr>
        <xdr:cNvPr id="151" name="テキスト ボックス 150"/>
        <xdr:cNvSpPr txBox="1"/>
      </xdr:nvSpPr>
      <xdr:spPr>
        <a:xfrm>
          <a:off x="863111" y="92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133528</xdr:rowOff>
    </xdr:from>
    <xdr:to>
      <xdr:col>24</xdr:col>
      <xdr:colOff>62865</xdr:colOff>
      <xdr:row>77</xdr:row>
      <xdr:rowOff>152158</xdr:rowOff>
    </xdr:to>
    <xdr:cxnSp macro="">
      <xdr:nvCxnSpPr>
        <xdr:cNvPr id="171" name="直線コネクタ 170"/>
        <xdr:cNvCxnSpPr/>
      </xdr:nvCxnSpPr>
      <xdr:spPr>
        <a:xfrm flipV="1">
          <a:off x="4633595" y="12135028"/>
          <a:ext cx="1270" cy="121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155985</xdr:rowOff>
    </xdr:from>
    <xdr:ext cx="378565" cy="259045"/>
    <xdr:sp macro="" textlink="">
      <xdr:nvSpPr>
        <xdr:cNvPr id="172" name="維持補修費最小値テキスト"/>
        <xdr:cNvSpPr txBox="1"/>
      </xdr:nvSpPr>
      <xdr:spPr>
        <a:xfrm>
          <a:off x="4686300" y="13357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152158</xdr:rowOff>
    </xdr:from>
    <xdr:to>
      <xdr:col>24</xdr:col>
      <xdr:colOff>152400</xdr:colOff>
      <xdr:row>77</xdr:row>
      <xdr:rowOff>152158</xdr:rowOff>
    </xdr:to>
    <xdr:cxnSp macro="">
      <xdr:nvCxnSpPr>
        <xdr:cNvPr id="173" name="直線コネクタ 172"/>
        <xdr:cNvCxnSpPr/>
      </xdr:nvCxnSpPr>
      <xdr:spPr>
        <a:xfrm>
          <a:off x="4546600" y="133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80205</xdr:rowOff>
    </xdr:from>
    <xdr:ext cx="534377" cy="259045"/>
    <xdr:sp macro="" textlink="">
      <xdr:nvSpPr>
        <xdr:cNvPr id="174" name="維持補修費最大値テキスト"/>
        <xdr:cNvSpPr txBox="1"/>
      </xdr:nvSpPr>
      <xdr:spPr>
        <a:xfrm>
          <a:off x="4686300" y="119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133528</xdr:rowOff>
    </xdr:from>
    <xdr:to>
      <xdr:col>24</xdr:col>
      <xdr:colOff>152400</xdr:colOff>
      <xdr:row>70</xdr:row>
      <xdr:rowOff>133528</xdr:rowOff>
    </xdr:to>
    <xdr:cxnSp macro="">
      <xdr:nvCxnSpPr>
        <xdr:cNvPr id="175" name="直線コネクタ 174"/>
        <xdr:cNvCxnSpPr/>
      </xdr:nvCxnSpPr>
      <xdr:spPr>
        <a:xfrm>
          <a:off x="4546600" y="12135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122098</xdr:rowOff>
    </xdr:from>
    <xdr:to>
      <xdr:col>24</xdr:col>
      <xdr:colOff>63500</xdr:colOff>
      <xdr:row>75</xdr:row>
      <xdr:rowOff>170504</xdr:rowOff>
    </xdr:to>
    <xdr:cxnSp macro="">
      <xdr:nvCxnSpPr>
        <xdr:cNvPr id="176" name="直線コネクタ 175"/>
        <xdr:cNvCxnSpPr/>
      </xdr:nvCxnSpPr>
      <xdr:spPr>
        <a:xfrm flipV="1">
          <a:off x="3797300" y="12980848"/>
          <a:ext cx="838200" cy="4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6920</xdr:rowOff>
    </xdr:from>
    <xdr:ext cx="469744" cy="259045"/>
    <xdr:sp macro="" textlink="">
      <xdr:nvSpPr>
        <xdr:cNvPr id="177" name="維持補修費平均値テキスト"/>
        <xdr:cNvSpPr txBox="1"/>
      </xdr:nvSpPr>
      <xdr:spPr>
        <a:xfrm>
          <a:off x="4686300" y="1303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28493</xdr:rowOff>
    </xdr:from>
    <xdr:to>
      <xdr:col>24</xdr:col>
      <xdr:colOff>114300</xdr:colOff>
      <xdr:row>76</xdr:row>
      <xdr:rowOff>130093</xdr:rowOff>
    </xdr:to>
    <xdr:sp macro="" textlink="">
      <xdr:nvSpPr>
        <xdr:cNvPr id="178" name="フローチャート: 判断 177"/>
        <xdr:cNvSpPr/>
      </xdr:nvSpPr>
      <xdr:spPr>
        <a:xfrm>
          <a:off x="45847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143186</xdr:rowOff>
    </xdr:from>
    <xdr:to>
      <xdr:col>19</xdr:col>
      <xdr:colOff>177800</xdr:colOff>
      <xdr:row>75</xdr:row>
      <xdr:rowOff>170504</xdr:rowOff>
    </xdr:to>
    <xdr:cxnSp macro="">
      <xdr:nvCxnSpPr>
        <xdr:cNvPr id="179" name="直線コネクタ 178"/>
        <xdr:cNvCxnSpPr/>
      </xdr:nvCxnSpPr>
      <xdr:spPr>
        <a:xfrm>
          <a:off x="2908300" y="1300193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7519</xdr:rowOff>
    </xdr:from>
    <xdr:to>
      <xdr:col>20</xdr:col>
      <xdr:colOff>38100</xdr:colOff>
      <xdr:row>76</xdr:row>
      <xdr:rowOff>109119</xdr:rowOff>
    </xdr:to>
    <xdr:sp macro="" textlink="">
      <xdr:nvSpPr>
        <xdr:cNvPr id="180" name="フローチャート: 判断 179"/>
        <xdr:cNvSpPr/>
      </xdr:nvSpPr>
      <xdr:spPr>
        <a:xfrm>
          <a:off x="3746500" y="130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100246</xdr:rowOff>
    </xdr:from>
    <xdr:ext cx="469744" cy="259045"/>
    <xdr:sp macro="" textlink="">
      <xdr:nvSpPr>
        <xdr:cNvPr id="181" name="テキスト ボックス 180"/>
        <xdr:cNvSpPr txBox="1"/>
      </xdr:nvSpPr>
      <xdr:spPr>
        <a:xfrm>
          <a:off x="3562428" y="131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143186</xdr:rowOff>
    </xdr:from>
    <xdr:to>
      <xdr:col>15</xdr:col>
      <xdr:colOff>50800</xdr:colOff>
      <xdr:row>76</xdr:row>
      <xdr:rowOff>41917</xdr:rowOff>
    </xdr:to>
    <xdr:cxnSp macro="">
      <xdr:nvCxnSpPr>
        <xdr:cNvPr id="182" name="直線コネクタ 181"/>
        <xdr:cNvCxnSpPr/>
      </xdr:nvCxnSpPr>
      <xdr:spPr>
        <a:xfrm flipV="1">
          <a:off x="2019300" y="13001936"/>
          <a:ext cx="889000" cy="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160565</xdr:rowOff>
    </xdr:from>
    <xdr:to>
      <xdr:col>15</xdr:col>
      <xdr:colOff>101600</xdr:colOff>
      <xdr:row>76</xdr:row>
      <xdr:rowOff>90715</xdr:rowOff>
    </xdr:to>
    <xdr:sp macro="" textlink="">
      <xdr:nvSpPr>
        <xdr:cNvPr id="183" name="フローチャート: 判断 182"/>
        <xdr:cNvSpPr/>
      </xdr:nvSpPr>
      <xdr:spPr>
        <a:xfrm>
          <a:off x="2857500" y="1301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81842</xdr:rowOff>
    </xdr:from>
    <xdr:ext cx="469744" cy="259045"/>
    <xdr:sp macro="" textlink="">
      <xdr:nvSpPr>
        <xdr:cNvPr id="184" name="テキスト ボックス 183"/>
        <xdr:cNvSpPr txBox="1"/>
      </xdr:nvSpPr>
      <xdr:spPr>
        <a:xfrm>
          <a:off x="2673428" y="1311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39460</xdr:rowOff>
    </xdr:from>
    <xdr:to>
      <xdr:col>10</xdr:col>
      <xdr:colOff>114300</xdr:colOff>
      <xdr:row>76</xdr:row>
      <xdr:rowOff>41917</xdr:rowOff>
    </xdr:to>
    <xdr:cxnSp macro="">
      <xdr:nvCxnSpPr>
        <xdr:cNvPr id="185" name="直線コネクタ 184"/>
        <xdr:cNvCxnSpPr/>
      </xdr:nvCxnSpPr>
      <xdr:spPr>
        <a:xfrm>
          <a:off x="1130300" y="13069660"/>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26836</xdr:rowOff>
    </xdr:from>
    <xdr:to>
      <xdr:col>10</xdr:col>
      <xdr:colOff>165100</xdr:colOff>
      <xdr:row>76</xdr:row>
      <xdr:rowOff>128436</xdr:rowOff>
    </xdr:to>
    <xdr:sp macro="" textlink="">
      <xdr:nvSpPr>
        <xdr:cNvPr id="186" name="フローチャート: 判断 185"/>
        <xdr:cNvSpPr/>
      </xdr:nvSpPr>
      <xdr:spPr>
        <a:xfrm>
          <a:off x="19685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119563</xdr:rowOff>
    </xdr:from>
    <xdr:ext cx="469744" cy="259045"/>
    <xdr:sp macro="" textlink="">
      <xdr:nvSpPr>
        <xdr:cNvPr id="187" name="テキスト ボックス 186"/>
        <xdr:cNvSpPr txBox="1"/>
      </xdr:nvSpPr>
      <xdr:spPr>
        <a:xfrm>
          <a:off x="1784428" y="1314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73583</xdr:rowOff>
    </xdr:from>
    <xdr:to>
      <xdr:col>6</xdr:col>
      <xdr:colOff>38100</xdr:colOff>
      <xdr:row>77</xdr:row>
      <xdr:rowOff>3733</xdr:rowOff>
    </xdr:to>
    <xdr:sp macro="" textlink="">
      <xdr:nvSpPr>
        <xdr:cNvPr id="188" name="フローチャート: 判断 187"/>
        <xdr:cNvSpPr/>
      </xdr:nvSpPr>
      <xdr:spPr>
        <a:xfrm>
          <a:off x="1079500" y="1310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166310</xdr:rowOff>
    </xdr:from>
    <xdr:ext cx="469744" cy="259045"/>
    <xdr:sp macro="" textlink="">
      <xdr:nvSpPr>
        <xdr:cNvPr id="189" name="テキスト ボックス 188"/>
        <xdr:cNvSpPr txBox="1"/>
      </xdr:nvSpPr>
      <xdr:spPr>
        <a:xfrm>
          <a:off x="895428" y="13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71298</xdr:rowOff>
    </xdr:from>
    <xdr:to>
      <xdr:col>24</xdr:col>
      <xdr:colOff>114300</xdr:colOff>
      <xdr:row>76</xdr:row>
      <xdr:rowOff>1448</xdr:rowOff>
    </xdr:to>
    <xdr:sp macro="" textlink="">
      <xdr:nvSpPr>
        <xdr:cNvPr id="195" name="楕円 194"/>
        <xdr:cNvSpPr/>
      </xdr:nvSpPr>
      <xdr:spPr>
        <a:xfrm>
          <a:off x="45847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94175</xdr:rowOff>
    </xdr:from>
    <xdr:ext cx="469744" cy="259045"/>
    <xdr:sp macro="" textlink="">
      <xdr:nvSpPr>
        <xdr:cNvPr id="196" name="維持補修費該当値テキスト"/>
        <xdr:cNvSpPr txBox="1"/>
      </xdr:nvSpPr>
      <xdr:spPr>
        <a:xfrm>
          <a:off x="4686300" y="1278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119704</xdr:rowOff>
    </xdr:from>
    <xdr:to>
      <xdr:col>20</xdr:col>
      <xdr:colOff>38100</xdr:colOff>
      <xdr:row>76</xdr:row>
      <xdr:rowOff>49854</xdr:rowOff>
    </xdr:to>
    <xdr:sp macro="" textlink="">
      <xdr:nvSpPr>
        <xdr:cNvPr id="197" name="楕円 196"/>
        <xdr:cNvSpPr/>
      </xdr:nvSpPr>
      <xdr:spPr>
        <a:xfrm>
          <a:off x="3746500" y="129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66381</xdr:rowOff>
    </xdr:from>
    <xdr:ext cx="469744" cy="259045"/>
    <xdr:sp macro="" textlink="">
      <xdr:nvSpPr>
        <xdr:cNvPr id="198" name="テキスト ボックス 197"/>
        <xdr:cNvSpPr txBox="1"/>
      </xdr:nvSpPr>
      <xdr:spPr>
        <a:xfrm>
          <a:off x="3562428" y="1275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92386</xdr:rowOff>
    </xdr:from>
    <xdr:to>
      <xdr:col>15</xdr:col>
      <xdr:colOff>101600</xdr:colOff>
      <xdr:row>76</xdr:row>
      <xdr:rowOff>22535</xdr:rowOff>
    </xdr:to>
    <xdr:sp macro="" textlink="">
      <xdr:nvSpPr>
        <xdr:cNvPr id="199" name="楕円 198"/>
        <xdr:cNvSpPr/>
      </xdr:nvSpPr>
      <xdr:spPr>
        <a:xfrm>
          <a:off x="2857500" y="129511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39063</xdr:rowOff>
    </xdr:from>
    <xdr:ext cx="469744" cy="259045"/>
    <xdr:sp macro="" textlink="">
      <xdr:nvSpPr>
        <xdr:cNvPr id="200" name="テキスト ボックス 199"/>
        <xdr:cNvSpPr txBox="1"/>
      </xdr:nvSpPr>
      <xdr:spPr>
        <a:xfrm>
          <a:off x="2673428" y="1272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162567</xdr:rowOff>
    </xdr:from>
    <xdr:to>
      <xdr:col>10</xdr:col>
      <xdr:colOff>165100</xdr:colOff>
      <xdr:row>76</xdr:row>
      <xdr:rowOff>92717</xdr:rowOff>
    </xdr:to>
    <xdr:sp macro="" textlink="">
      <xdr:nvSpPr>
        <xdr:cNvPr id="201" name="楕円 200"/>
        <xdr:cNvSpPr/>
      </xdr:nvSpPr>
      <xdr:spPr>
        <a:xfrm>
          <a:off x="19685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109243</xdr:rowOff>
    </xdr:from>
    <xdr:ext cx="469744" cy="259045"/>
    <xdr:sp macro="" textlink="">
      <xdr:nvSpPr>
        <xdr:cNvPr id="202" name="テキスト ボックス 201"/>
        <xdr:cNvSpPr txBox="1"/>
      </xdr:nvSpPr>
      <xdr:spPr>
        <a:xfrm>
          <a:off x="1784428" y="127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160110</xdr:rowOff>
    </xdr:from>
    <xdr:to>
      <xdr:col>6</xdr:col>
      <xdr:colOff>38100</xdr:colOff>
      <xdr:row>76</xdr:row>
      <xdr:rowOff>90260</xdr:rowOff>
    </xdr:to>
    <xdr:sp macro="" textlink="">
      <xdr:nvSpPr>
        <xdr:cNvPr id="203" name="楕円 202"/>
        <xdr:cNvSpPr/>
      </xdr:nvSpPr>
      <xdr:spPr>
        <a:xfrm>
          <a:off x="1079500" y="130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106786</xdr:rowOff>
    </xdr:from>
    <xdr:ext cx="469744" cy="259045"/>
    <xdr:sp macro="" textlink="">
      <xdr:nvSpPr>
        <xdr:cNvPr id="204" name="テキスト ボックス 203"/>
        <xdr:cNvSpPr txBox="1"/>
      </xdr:nvSpPr>
      <xdr:spPr>
        <a:xfrm>
          <a:off x="895428" y="127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139505</xdr:rowOff>
    </xdr:from>
    <xdr:to>
      <xdr:col>24</xdr:col>
      <xdr:colOff>62865</xdr:colOff>
      <xdr:row>97</xdr:row>
      <xdr:rowOff>156932</xdr:rowOff>
    </xdr:to>
    <xdr:cxnSp macro="">
      <xdr:nvCxnSpPr>
        <xdr:cNvPr id="231" name="直線コネクタ 230"/>
        <xdr:cNvCxnSpPr/>
      </xdr:nvCxnSpPr>
      <xdr:spPr>
        <a:xfrm flipV="1">
          <a:off x="4633595" y="15570005"/>
          <a:ext cx="1270" cy="1217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160759</xdr:rowOff>
    </xdr:from>
    <xdr:ext cx="534377" cy="259045"/>
    <xdr:sp macro="" textlink="">
      <xdr:nvSpPr>
        <xdr:cNvPr id="232" name="扶助費最小値テキスト"/>
        <xdr:cNvSpPr txBox="1"/>
      </xdr:nvSpPr>
      <xdr:spPr>
        <a:xfrm>
          <a:off x="4686300" y="167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156932</xdr:rowOff>
    </xdr:from>
    <xdr:to>
      <xdr:col>24</xdr:col>
      <xdr:colOff>152400</xdr:colOff>
      <xdr:row>97</xdr:row>
      <xdr:rowOff>156932</xdr:rowOff>
    </xdr:to>
    <xdr:cxnSp macro="">
      <xdr:nvCxnSpPr>
        <xdr:cNvPr id="233" name="直線コネクタ 232"/>
        <xdr:cNvCxnSpPr/>
      </xdr:nvCxnSpPr>
      <xdr:spPr>
        <a:xfrm>
          <a:off x="4546600" y="1678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86182</xdr:rowOff>
    </xdr:from>
    <xdr:ext cx="599010" cy="259045"/>
    <xdr:sp macro="" textlink="">
      <xdr:nvSpPr>
        <xdr:cNvPr id="234" name="扶助費最大値テキスト"/>
        <xdr:cNvSpPr txBox="1"/>
      </xdr:nvSpPr>
      <xdr:spPr>
        <a:xfrm>
          <a:off x="4686300" y="1534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139505</xdr:rowOff>
    </xdr:from>
    <xdr:to>
      <xdr:col>24</xdr:col>
      <xdr:colOff>152400</xdr:colOff>
      <xdr:row>90</xdr:row>
      <xdr:rowOff>139505</xdr:rowOff>
    </xdr:to>
    <xdr:cxnSp macro="">
      <xdr:nvCxnSpPr>
        <xdr:cNvPr id="235" name="直線コネクタ 234"/>
        <xdr:cNvCxnSpPr/>
      </xdr:nvCxnSpPr>
      <xdr:spPr>
        <a:xfrm>
          <a:off x="4546600" y="1557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95318</xdr:rowOff>
    </xdr:from>
    <xdr:to>
      <xdr:col>24</xdr:col>
      <xdr:colOff>63500</xdr:colOff>
      <xdr:row>97</xdr:row>
      <xdr:rowOff>143162</xdr:rowOff>
    </xdr:to>
    <xdr:cxnSp macro="">
      <xdr:nvCxnSpPr>
        <xdr:cNvPr id="236" name="直線コネクタ 235"/>
        <xdr:cNvCxnSpPr/>
      </xdr:nvCxnSpPr>
      <xdr:spPr>
        <a:xfrm flipV="1">
          <a:off x="3797300" y="16725968"/>
          <a:ext cx="838200" cy="4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135007</xdr:rowOff>
    </xdr:from>
    <xdr:ext cx="599010" cy="259045"/>
    <xdr:sp macro="" textlink="">
      <xdr:nvSpPr>
        <xdr:cNvPr id="237" name="扶助費平均値テキスト"/>
        <xdr:cNvSpPr txBox="1"/>
      </xdr:nvSpPr>
      <xdr:spPr>
        <a:xfrm>
          <a:off x="4686300" y="1625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112130</xdr:rowOff>
    </xdr:from>
    <xdr:to>
      <xdr:col>24</xdr:col>
      <xdr:colOff>114300</xdr:colOff>
      <xdr:row>96</xdr:row>
      <xdr:rowOff>42280</xdr:rowOff>
    </xdr:to>
    <xdr:sp macro="" textlink="">
      <xdr:nvSpPr>
        <xdr:cNvPr id="238" name="フローチャート: 判断 237"/>
        <xdr:cNvSpPr/>
      </xdr:nvSpPr>
      <xdr:spPr>
        <a:xfrm>
          <a:off x="4584700" y="1639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143162</xdr:rowOff>
    </xdr:from>
    <xdr:to>
      <xdr:col>19</xdr:col>
      <xdr:colOff>177800</xdr:colOff>
      <xdr:row>97</xdr:row>
      <xdr:rowOff>165488</xdr:rowOff>
    </xdr:to>
    <xdr:cxnSp macro="">
      <xdr:nvCxnSpPr>
        <xdr:cNvPr id="239" name="直線コネクタ 238"/>
        <xdr:cNvCxnSpPr/>
      </xdr:nvCxnSpPr>
      <xdr:spPr>
        <a:xfrm flipV="1">
          <a:off x="2908300" y="16773812"/>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3697</xdr:rowOff>
    </xdr:from>
    <xdr:to>
      <xdr:col>20</xdr:col>
      <xdr:colOff>38100</xdr:colOff>
      <xdr:row>96</xdr:row>
      <xdr:rowOff>105297</xdr:rowOff>
    </xdr:to>
    <xdr:sp macro="" textlink="">
      <xdr:nvSpPr>
        <xdr:cNvPr id="240" name="フローチャート: 判断 239"/>
        <xdr:cNvSpPr/>
      </xdr:nvSpPr>
      <xdr:spPr>
        <a:xfrm>
          <a:off x="3746500" y="1646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121824</xdr:rowOff>
    </xdr:from>
    <xdr:ext cx="599010" cy="259045"/>
    <xdr:sp macro="" textlink="">
      <xdr:nvSpPr>
        <xdr:cNvPr id="241" name="テキスト ボックス 240"/>
        <xdr:cNvSpPr txBox="1"/>
      </xdr:nvSpPr>
      <xdr:spPr>
        <a:xfrm>
          <a:off x="3497795" y="1623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152904</xdr:rowOff>
    </xdr:from>
    <xdr:to>
      <xdr:col>15</xdr:col>
      <xdr:colOff>50800</xdr:colOff>
      <xdr:row>97</xdr:row>
      <xdr:rowOff>165488</xdr:rowOff>
    </xdr:to>
    <xdr:cxnSp macro="">
      <xdr:nvCxnSpPr>
        <xdr:cNvPr id="242" name="直線コネクタ 241"/>
        <xdr:cNvCxnSpPr/>
      </xdr:nvCxnSpPr>
      <xdr:spPr>
        <a:xfrm>
          <a:off x="2019300" y="16783554"/>
          <a:ext cx="8890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22084</xdr:rowOff>
    </xdr:from>
    <xdr:to>
      <xdr:col>15</xdr:col>
      <xdr:colOff>101600</xdr:colOff>
      <xdr:row>96</xdr:row>
      <xdr:rowOff>123684</xdr:rowOff>
    </xdr:to>
    <xdr:sp macro="" textlink="">
      <xdr:nvSpPr>
        <xdr:cNvPr id="243" name="フローチャート: 判断 242"/>
        <xdr:cNvSpPr/>
      </xdr:nvSpPr>
      <xdr:spPr>
        <a:xfrm>
          <a:off x="2857500" y="1648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140211</xdr:rowOff>
    </xdr:from>
    <xdr:ext cx="599010" cy="259045"/>
    <xdr:sp macro="" textlink="">
      <xdr:nvSpPr>
        <xdr:cNvPr id="244" name="テキスト ボックス 243"/>
        <xdr:cNvSpPr txBox="1"/>
      </xdr:nvSpPr>
      <xdr:spPr>
        <a:xfrm>
          <a:off x="2608795" y="1625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152904</xdr:rowOff>
    </xdr:from>
    <xdr:to>
      <xdr:col>10</xdr:col>
      <xdr:colOff>114300</xdr:colOff>
      <xdr:row>98</xdr:row>
      <xdr:rowOff>42686</xdr:rowOff>
    </xdr:to>
    <xdr:cxnSp macro="">
      <xdr:nvCxnSpPr>
        <xdr:cNvPr id="245" name="直線コネクタ 244"/>
        <xdr:cNvCxnSpPr/>
      </xdr:nvCxnSpPr>
      <xdr:spPr>
        <a:xfrm flipV="1">
          <a:off x="1130300" y="16783554"/>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46957</xdr:rowOff>
    </xdr:from>
    <xdr:to>
      <xdr:col>10</xdr:col>
      <xdr:colOff>165100</xdr:colOff>
      <xdr:row>96</xdr:row>
      <xdr:rowOff>148557</xdr:rowOff>
    </xdr:to>
    <xdr:sp macro="" textlink="">
      <xdr:nvSpPr>
        <xdr:cNvPr id="246" name="フローチャート: 判断 245"/>
        <xdr:cNvSpPr/>
      </xdr:nvSpPr>
      <xdr:spPr>
        <a:xfrm>
          <a:off x="1968500" y="1650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165084</xdr:rowOff>
    </xdr:from>
    <xdr:ext cx="599010" cy="259045"/>
    <xdr:sp macro="" textlink="">
      <xdr:nvSpPr>
        <xdr:cNvPr id="247" name="テキスト ボックス 246"/>
        <xdr:cNvSpPr txBox="1"/>
      </xdr:nvSpPr>
      <xdr:spPr>
        <a:xfrm>
          <a:off x="1719795" y="1628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7758</xdr:rowOff>
    </xdr:from>
    <xdr:to>
      <xdr:col>6</xdr:col>
      <xdr:colOff>38100</xdr:colOff>
      <xdr:row>98</xdr:row>
      <xdr:rowOff>109358</xdr:rowOff>
    </xdr:to>
    <xdr:sp macro="" textlink="">
      <xdr:nvSpPr>
        <xdr:cNvPr id="248" name="フローチャート: 判断 247"/>
        <xdr:cNvSpPr/>
      </xdr:nvSpPr>
      <xdr:spPr>
        <a:xfrm>
          <a:off x="1079500" y="1680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100485</xdr:rowOff>
    </xdr:from>
    <xdr:ext cx="534377" cy="259045"/>
    <xdr:sp macro="" textlink="">
      <xdr:nvSpPr>
        <xdr:cNvPr id="249" name="テキスト ボックス 248"/>
        <xdr:cNvSpPr txBox="1"/>
      </xdr:nvSpPr>
      <xdr:spPr>
        <a:xfrm>
          <a:off x="863111" y="169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44518</xdr:rowOff>
    </xdr:from>
    <xdr:to>
      <xdr:col>24</xdr:col>
      <xdr:colOff>114300</xdr:colOff>
      <xdr:row>97</xdr:row>
      <xdr:rowOff>146118</xdr:rowOff>
    </xdr:to>
    <xdr:sp macro="" textlink="">
      <xdr:nvSpPr>
        <xdr:cNvPr id="255" name="楕円 254"/>
        <xdr:cNvSpPr/>
      </xdr:nvSpPr>
      <xdr:spPr>
        <a:xfrm>
          <a:off x="4584700" y="166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130895</xdr:rowOff>
    </xdr:from>
    <xdr:ext cx="534377" cy="259045"/>
    <xdr:sp macro="" textlink="">
      <xdr:nvSpPr>
        <xdr:cNvPr id="256" name="扶助費該当値テキスト"/>
        <xdr:cNvSpPr txBox="1"/>
      </xdr:nvSpPr>
      <xdr:spPr>
        <a:xfrm>
          <a:off x="4686300" y="1659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92362</xdr:rowOff>
    </xdr:from>
    <xdr:to>
      <xdr:col>20</xdr:col>
      <xdr:colOff>38100</xdr:colOff>
      <xdr:row>98</xdr:row>
      <xdr:rowOff>22512</xdr:rowOff>
    </xdr:to>
    <xdr:sp macro="" textlink="">
      <xdr:nvSpPr>
        <xdr:cNvPr id="257" name="楕円 256"/>
        <xdr:cNvSpPr/>
      </xdr:nvSpPr>
      <xdr:spPr>
        <a:xfrm>
          <a:off x="3746500" y="167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13639</xdr:rowOff>
    </xdr:from>
    <xdr:ext cx="534377" cy="259045"/>
    <xdr:sp macro="" textlink="">
      <xdr:nvSpPr>
        <xdr:cNvPr id="258" name="テキスト ボックス 257"/>
        <xdr:cNvSpPr txBox="1"/>
      </xdr:nvSpPr>
      <xdr:spPr>
        <a:xfrm>
          <a:off x="3530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114688</xdr:rowOff>
    </xdr:from>
    <xdr:to>
      <xdr:col>15</xdr:col>
      <xdr:colOff>101600</xdr:colOff>
      <xdr:row>98</xdr:row>
      <xdr:rowOff>44838</xdr:rowOff>
    </xdr:to>
    <xdr:sp macro="" textlink="">
      <xdr:nvSpPr>
        <xdr:cNvPr id="259" name="楕円 258"/>
        <xdr:cNvSpPr/>
      </xdr:nvSpPr>
      <xdr:spPr>
        <a:xfrm>
          <a:off x="2857500" y="167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35965</xdr:rowOff>
    </xdr:from>
    <xdr:ext cx="534377" cy="259045"/>
    <xdr:sp macro="" textlink="">
      <xdr:nvSpPr>
        <xdr:cNvPr id="260" name="テキスト ボックス 259"/>
        <xdr:cNvSpPr txBox="1"/>
      </xdr:nvSpPr>
      <xdr:spPr>
        <a:xfrm>
          <a:off x="2641111" y="168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102104</xdr:rowOff>
    </xdr:from>
    <xdr:to>
      <xdr:col>10</xdr:col>
      <xdr:colOff>165100</xdr:colOff>
      <xdr:row>98</xdr:row>
      <xdr:rowOff>32254</xdr:rowOff>
    </xdr:to>
    <xdr:sp macro="" textlink="">
      <xdr:nvSpPr>
        <xdr:cNvPr id="261" name="楕円 260"/>
        <xdr:cNvSpPr/>
      </xdr:nvSpPr>
      <xdr:spPr>
        <a:xfrm>
          <a:off x="1968500" y="167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23381</xdr:rowOff>
    </xdr:from>
    <xdr:ext cx="534377" cy="259045"/>
    <xdr:sp macro="" textlink="">
      <xdr:nvSpPr>
        <xdr:cNvPr id="262" name="テキスト ボックス 261"/>
        <xdr:cNvSpPr txBox="1"/>
      </xdr:nvSpPr>
      <xdr:spPr>
        <a:xfrm>
          <a:off x="1752111" y="168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163336</xdr:rowOff>
    </xdr:from>
    <xdr:to>
      <xdr:col>6</xdr:col>
      <xdr:colOff>38100</xdr:colOff>
      <xdr:row>98</xdr:row>
      <xdr:rowOff>93486</xdr:rowOff>
    </xdr:to>
    <xdr:sp macro="" textlink="">
      <xdr:nvSpPr>
        <xdr:cNvPr id="263" name="楕円 262"/>
        <xdr:cNvSpPr/>
      </xdr:nvSpPr>
      <xdr:spPr>
        <a:xfrm>
          <a:off x="1079500" y="167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110013</xdr:rowOff>
    </xdr:from>
    <xdr:ext cx="534377" cy="259045"/>
    <xdr:sp macro="" textlink="">
      <xdr:nvSpPr>
        <xdr:cNvPr id="264" name="テキスト ボックス 263"/>
        <xdr:cNvSpPr txBox="1"/>
      </xdr:nvSpPr>
      <xdr:spPr>
        <a:xfrm>
          <a:off x="863111" y="1656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101028</xdr:rowOff>
    </xdr:from>
    <xdr:to>
      <xdr:col>54</xdr:col>
      <xdr:colOff>189865</xdr:colOff>
      <xdr:row>39</xdr:row>
      <xdr:rowOff>57232</xdr:rowOff>
    </xdr:to>
    <xdr:cxnSp macro="">
      <xdr:nvCxnSpPr>
        <xdr:cNvPr id="289" name="直線コネクタ 288"/>
        <xdr:cNvCxnSpPr/>
      </xdr:nvCxnSpPr>
      <xdr:spPr>
        <a:xfrm flipV="1">
          <a:off x="10475595" y="5244528"/>
          <a:ext cx="1270" cy="149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61059</xdr:rowOff>
    </xdr:from>
    <xdr:ext cx="534377" cy="259045"/>
    <xdr:sp macro="" textlink="">
      <xdr:nvSpPr>
        <xdr:cNvPr id="290" name="補助費等最小値テキスト"/>
        <xdr:cNvSpPr txBox="1"/>
      </xdr:nvSpPr>
      <xdr:spPr>
        <a:xfrm>
          <a:off x="10528300" y="674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57232</xdr:rowOff>
    </xdr:from>
    <xdr:to>
      <xdr:col>55</xdr:col>
      <xdr:colOff>88900</xdr:colOff>
      <xdr:row>39</xdr:row>
      <xdr:rowOff>57232</xdr:rowOff>
    </xdr:to>
    <xdr:cxnSp macro="">
      <xdr:nvCxnSpPr>
        <xdr:cNvPr id="291" name="直線コネクタ 290"/>
        <xdr:cNvCxnSpPr/>
      </xdr:nvCxnSpPr>
      <xdr:spPr>
        <a:xfrm>
          <a:off x="10388600" y="674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47705</xdr:rowOff>
    </xdr:from>
    <xdr:ext cx="534377" cy="259045"/>
    <xdr:sp macro="" textlink="">
      <xdr:nvSpPr>
        <xdr:cNvPr id="292" name="補助費等最大値テキスト"/>
        <xdr:cNvSpPr txBox="1"/>
      </xdr:nvSpPr>
      <xdr:spPr>
        <a:xfrm>
          <a:off x="10528300" y="501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101028</xdr:rowOff>
    </xdr:from>
    <xdr:to>
      <xdr:col>55</xdr:col>
      <xdr:colOff>88900</xdr:colOff>
      <xdr:row>30</xdr:row>
      <xdr:rowOff>101028</xdr:rowOff>
    </xdr:to>
    <xdr:cxnSp macro="">
      <xdr:nvCxnSpPr>
        <xdr:cNvPr id="293" name="直線コネクタ 292"/>
        <xdr:cNvCxnSpPr/>
      </xdr:nvCxnSpPr>
      <xdr:spPr>
        <a:xfrm>
          <a:off x="10388600" y="52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9360</xdr:rowOff>
    </xdr:from>
    <xdr:to>
      <xdr:col>55</xdr:col>
      <xdr:colOff>0</xdr:colOff>
      <xdr:row>32</xdr:row>
      <xdr:rowOff>64433</xdr:rowOff>
    </xdr:to>
    <xdr:cxnSp macro="">
      <xdr:nvCxnSpPr>
        <xdr:cNvPr id="294" name="直線コネクタ 293"/>
        <xdr:cNvCxnSpPr/>
      </xdr:nvCxnSpPr>
      <xdr:spPr>
        <a:xfrm flipV="1">
          <a:off x="9639300" y="5495760"/>
          <a:ext cx="838200" cy="5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56964</xdr:rowOff>
    </xdr:from>
    <xdr:ext cx="534377" cy="259045"/>
    <xdr:sp macro="" textlink="">
      <xdr:nvSpPr>
        <xdr:cNvPr id="295" name="補助費等平均値テキスト"/>
        <xdr:cNvSpPr txBox="1"/>
      </xdr:nvSpPr>
      <xdr:spPr>
        <a:xfrm>
          <a:off x="10528300" y="6057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78537</xdr:rowOff>
    </xdr:from>
    <xdr:to>
      <xdr:col>55</xdr:col>
      <xdr:colOff>50800</xdr:colOff>
      <xdr:row>36</xdr:row>
      <xdr:rowOff>8687</xdr:rowOff>
    </xdr:to>
    <xdr:sp macro="" textlink="">
      <xdr:nvSpPr>
        <xdr:cNvPr id="296" name="フローチャート: 判断 295"/>
        <xdr:cNvSpPr/>
      </xdr:nvSpPr>
      <xdr:spPr>
        <a:xfrm>
          <a:off x="10426700" y="607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64433</xdr:rowOff>
    </xdr:from>
    <xdr:to>
      <xdr:col>50</xdr:col>
      <xdr:colOff>114300</xdr:colOff>
      <xdr:row>32</xdr:row>
      <xdr:rowOff>123984</xdr:rowOff>
    </xdr:to>
    <xdr:cxnSp macro="">
      <xdr:nvCxnSpPr>
        <xdr:cNvPr id="297" name="直線コネクタ 296"/>
        <xdr:cNvCxnSpPr/>
      </xdr:nvCxnSpPr>
      <xdr:spPr>
        <a:xfrm flipV="1">
          <a:off x="8750300" y="5550833"/>
          <a:ext cx="8890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136334</xdr:rowOff>
    </xdr:from>
    <xdr:to>
      <xdr:col>50</xdr:col>
      <xdr:colOff>165100</xdr:colOff>
      <xdr:row>36</xdr:row>
      <xdr:rowOff>66484</xdr:rowOff>
    </xdr:to>
    <xdr:sp macro="" textlink="">
      <xdr:nvSpPr>
        <xdr:cNvPr id="298" name="フローチャート: 判断 297"/>
        <xdr:cNvSpPr/>
      </xdr:nvSpPr>
      <xdr:spPr>
        <a:xfrm>
          <a:off x="9588500" y="613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57611</xdr:rowOff>
    </xdr:from>
    <xdr:ext cx="534377" cy="259045"/>
    <xdr:sp macro="" textlink="">
      <xdr:nvSpPr>
        <xdr:cNvPr id="299" name="テキスト ボックス 298"/>
        <xdr:cNvSpPr txBox="1"/>
      </xdr:nvSpPr>
      <xdr:spPr>
        <a:xfrm>
          <a:off x="9372111" y="622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123984</xdr:rowOff>
    </xdr:from>
    <xdr:to>
      <xdr:col>45</xdr:col>
      <xdr:colOff>177800</xdr:colOff>
      <xdr:row>33</xdr:row>
      <xdr:rowOff>14465</xdr:rowOff>
    </xdr:to>
    <xdr:cxnSp macro="">
      <xdr:nvCxnSpPr>
        <xdr:cNvPr id="300" name="直線コネクタ 299"/>
        <xdr:cNvCxnSpPr/>
      </xdr:nvCxnSpPr>
      <xdr:spPr>
        <a:xfrm flipV="1">
          <a:off x="7861300" y="5610384"/>
          <a:ext cx="889000" cy="6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154946</xdr:rowOff>
    </xdr:from>
    <xdr:to>
      <xdr:col>46</xdr:col>
      <xdr:colOff>38100</xdr:colOff>
      <xdr:row>36</xdr:row>
      <xdr:rowOff>85096</xdr:rowOff>
    </xdr:to>
    <xdr:sp macro="" textlink="">
      <xdr:nvSpPr>
        <xdr:cNvPr id="301" name="フローチャート: 判断 300"/>
        <xdr:cNvSpPr/>
      </xdr:nvSpPr>
      <xdr:spPr>
        <a:xfrm>
          <a:off x="86995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76223</xdr:rowOff>
    </xdr:from>
    <xdr:ext cx="534377" cy="259045"/>
    <xdr:sp macro="" textlink="">
      <xdr:nvSpPr>
        <xdr:cNvPr id="302" name="テキスト ボックス 301"/>
        <xdr:cNvSpPr txBox="1"/>
      </xdr:nvSpPr>
      <xdr:spPr>
        <a:xfrm>
          <a:off x="8483111" y="62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14465</xdr:rowOff>
    </xdr:from>
    <xdr:to>
      <xdr:col>41</xdr:col>
      <xdr:colOff>50800</xdr:colOff>
      <xdr:row>33</xdr:row>
      <xdr:rowOff>116440</xdr:rowOff>
    </xdr:to>
    <xdr:cxnSp macro="">
      <xdr:nvCxnSpPr>
        <xdr:cNvPr id="303" name="直線コネクタ 302"/>
        <xdr:cNvCxnSpPr/>
      </xdr:nvCxnSpPr>
      <xdr:spPr>
        <a:xfrm flipV="1">
          <a:off x="6972300" y="5672315"/>
          <a:ext cx="889000" cy="10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49257</xdr:rowOff>
    </xdr:from>
    <xdr:to>
      <xdr:col>41</xdr:col>
      <xdr:colOff>101600</xdr:colOff>
      <xdr:row>36</xdr:row>
      <xdr:rowOff>150857</xdr:rowOff>
    </xdr:to>
    <xdr:sp macro="" textlink="">
      <xdr:nvSpPr>
        <xdr:cNvPr id="304" name="フローチャート: 判断 303"/>
        <xdr:cNvSpPr/>
      </xdr:nvSpPr>
      <xdr:spPr>
        <a:xfrm>
          <a:off x="7810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141984</xdr:rowOff>
    </xdr:from>
    <xdr:ext cx="534377" cy="259045"/>
    <xdr:sp macro="" textlink="">
      <xdr:nvSpPr>
        <xdr:cNvPr id="305" name="テキスト ボックス 304"/>
        <xdr:cNvSpPr txBox="1"/>
      </xdr:nvSpPr>
      <xdr:spPr>
        <a:xfrm>
          <a:off x="7594111" y="63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39827</xdr:rowOff>
    </xdr:from>
    <xdr:to>
      <xdr:col>36</xdr:col>
      <xdr:colOff>165100</xdr:colOff>
      <xdr:row>34</xdr:row>
      <xdr:rowOff>141427</xdr:rowOff>
    </xdr:to>
    <xdr:sp macro="" textlink="">
      <xdr:nvSpPr>
        <xdr:cNvPr id="306" name="フローチャート: 判断 305"/>
        <xdr:cNvSpPr/>
      </xdr:nvSpPr>
      <xdr:spPr>
        <a:xfrm>
          <a:off x="6921500" y="586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132554</xdr:rowOff>
    </xdr:from>
    <xdr:ext cx="534377" cy="259045"/>
    <xdr:sp macro="" textlink="">
      <xdr:nvSpPr>
        <xdr:cNvPr id="307" name="テキスト ボックス 306"/>
        <xdr:cNvSpPr txBox="1"/>
      </xdr:nvSpPr>
      <xdr:spPr>
        <a:xfrm>
          <a:off x="6705111" y="59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130010</xdr:rowOff>
    </xdr:from>
    <xdr:to>
      <xdr:col>55</xdr:col>
      <xdr:colOff>50800</xdr:colOff>
      <xdr:row>32</xdr:row>
      <xdr:rowOff>60160</xdr:rowOff>
    </xdr:to>
    <xdr:sp macro="" textlink="">
      <xdr:nvSpPr>
        <xdr:cNvPr id="313" name="楕円 312"/>
        <xdr:cNvSpPr/>
      </xdr:nvSpPr>
      <xdr:spPr>
        <a:xfrm>
          <a:off x="10426700" y="5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152887</xdr:rowOff>
    </xdr:from>
    <xdr:ext cx="534377" cy="259045"/>
    <xdr:sp macro="" textlink="">
      <xdr:nvSpPr>
        <xdr:cNvPr id="314" name="補助費等該当値テキスト"/>
        <xdr:cNvSpPr txBox="1"/>
      </xdr:nvSpPr>
      <xdr:spPr>
        <a:xfrm>
          <a:off x="10528300" y="529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13633</xdr:rowOff>
    </xdr:from>
    <xdr:to>
      <xdr:col>50</xdr:col>
      <xdr:colOff>165100</xdr:colOff>
      <xdr:row>32</xdr:row>
      <xdr:rowOff>115233</xdr:rowOff>
    </xdr:to>
    <xdr:sp macro="" textlink="">
      <xdr:nvSpPr>
        <xdr:cNvPr id="315" name="楕円 314"/>
        <xdr:cNvSpPr/>
      </xdr:nvSpPr>
      <xdr:spPr>
        <a:xfrm>
          <a:off x="9588500" y="550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131760</xdr:rowOff>
    </xdr:from>
    <xdr:ext cx="534377" cy="259045"/>
    <xdr:sp macro="" textlink="">
      <xdr:nvSpPr>
        <xdr:cNvPr id="316" name="テキスト ボックス 315"/>
        <xdr:cNvSpPr txBox="1"/>
      </xdr:nvSpPr>
      <xdr:spPr>
        <a:xfrm>
          <a:off x="9372111" y="527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73184</xdr:rowOff>
    </xdr:from>
    <xdr:to>
      <xdr:col>46</xdr:col>
      <xdr:colOff>38100</xdr:colOff>
      <xdr:row>33</xdr:row>
      <xdr:rowOff>3334</xdr:rowOff>
    </xdr:to>
    <xdr:sp macro="" textlink="">
      <xdr:nvSpPr>
        <xdr:cNvPr id="317" name="楕円 316"/>
        <xdr:cNvSpPr/>
      </xdr:nvSpPr>
      <xdr:spPr>
        <a:xfrm>
          <a:off x="8699500" y="555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19861</xdr:rowOff>
    </xdr:from>
    <xdr:ext cx="534377" cy="259045"/>
    <xdr:sp macro="" textlink="">
      <xdr:nvSpPr>
        <xdr:cNvPr id="318" name="テキスト ボックス 317"/>
        <xdr:cNvSpPr txBox="1"/>
      </xdr:nvSpPr>
      <xdr:spPr>
        <a:xfrm>
          <a:off x="8483111" y="533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135115</xdr:rowOff>
    </xdr:from>
    <xdr:to>
      <xdr:col>41</xdr:col>
      <xdr:colOff>101600</xdr:colOff>
      <xdr:row>33</xdr:row>
      <xdr:rowOff>65265</xdr:rowOff>
    </xdr:to>
    <xdr:sp macro="" textlink="">
      <xdr:nvSpPr>
        <xdr:cNvPr id="319" name="楕円 318"/>
        <xdr:cNvSpPr/>
      </xdr:nvSpPr>
      <xdr:spPr>
        <a:xfrm>
          <a:off x="7810500" y="56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81792</xdr:rowOff>
    </xdr:from>
    <xdr:ext cx="534377" cy="259045"/>
    <xdr:sp macro="" textlink="">
      <xdr:nvSpPr>
        <xdr:cNvPr id="320" name="テキスト ボックス 319"/>
        <xdr:cNvSpPr txBox="1"/>
      </xdr:nvSpPr>
      <xdr:spPr>
        <a:xfrm>
          <a:off x="7594111" y="539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65640</xdr:rowOff>
    </xdr:from>
    <xdr:to>
      <xdr:col>36</xdr:col>
      <xdr:colOff>165100</xdr:colOff>
      <xdr:row>33</xdr:row>
      <xdr:rowOff>167240</xdr:rowOff>
    </xdr:to>
    <xdr:sp macro="" textlink="">
      <xdr:nvSpPr>
        <xdr:cNvPr id="321" name="楕円 320"/>
        <xdr:cNvSpPr/>
      </xdr:nvSpPr>
      <xdr:spPr>
        <a:xfrm>
          <a:off x="6921500" y="572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12317</xdr:rowOff>
    </xdr:from>
    <xdr:ext cx="534377" cy="259045"/>
    <xdr:sp macro="" textlink="">
      <xdr:nvSpPr>
        <xdr:cNvPr id="322" name="テキスト ボックス 321"/>
        <xdr:cNvSpPr txBox="1"/>
      </xdr:nvSpPr>
      <xdr:spPr>
        <a:xfrm>
          <a:off x="6705111" y="54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46065</xdr:rowOff>
    </xdr:from>
    <xdr:to>
      <xdr:col>54</xdr:col>
      <xdr:colOff>189865</xdr:colOff>
      <xdr:row>59</xdr:row>
      <xdr:rowOff>59796</xdr:rowOff>
    </xdr:to>
    <xdr:cxnSp macro="">
      <xdr:nvCxnSpPr>
        <xdr:cNvPr id="345" name="直線コネクタ 344"/>
        <xdr:cNvCxnSpPr/>
      </xdr:nvCxnSpPr>
      <xdr:spPr>
        <a:xfrm flipV="1">
          <a:off x="10475595" y="8618565"/>
          <a:ext cx="1270" cy="155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63623</xdr:rowOff>
    </xdr:from>
    <xdr:ext cx="534377" cy="259045"/>
    <xdr:sp macro="" textlink="">
      <xdr:nvSpPr>
        <xdr:cNvPr id="346" name="普通建設事業費最小値テキスト"/>
        <xdr:cNvSpPr txBox="1"/>
      </xdr:nvSpPr>
      <xdr:spPr>
        <a:xfrm>
          <a:off x="10528300" y="101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59796</xdr:rowOff>
    </xdr:from>
    <xdr:to>
      <xdr:col>55</xdr:col>
      <xdr:colOff>88900</xdr:colOff>
      <xdr:row>59</xdr:row>
      <xdr:rowOff>59796</xdr:rowOff>
    </xdr:to>
    <xdr:cxnSp macro="">
      <xdr:nvCxnSpPr>
        <xdr:cNvPr id="347" name="直線コネクタ 346"/>
        <xdr:cNvCxnSpPr/>
      </xdr:nvCxnSpPr>
      <xdr:spPr>
        <a:xfrm>
          <a:off x="10388600" y="1017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164192</xdr:rowOff>
    </xdr:from>
    <xdr:ext cx="599010" cy="259045"/>
    <xdr:sp macro="" textlink="">
      <xdr:nvSpPr>
        <xdr:cNvPr id="348" name="普通建設事業費最大値テキスト"/>
        <xdr:cNvSpPr txBox="1"/>
      </xdr:nvSpPr>
      <xdr:spPr>
        <a:xfrm>
          <a:off x="10528300" y="839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46065</xdr:rowOff>
    </xdr:from>
    <xdr:to>
      <xdr:col>55</xdr:col>
      <xdr:colOff>88900</xdr:colOff>
      <xdr:row>50</xdr:row>
      <xdr:rowOff>46065</xdr:rowOff>
    </xdr:to>
    <xdr:cxnSp macro="">
      <xdr:nvCxnSpPr>
        <xdr:cNvPr id="349" name="直線コネクタ 348"/>
        <xdr:cNvCxnSpPr/>
      </xdr:nvCxnSpPr>
      <xdr:spPr>
        <a:xfrm>
          <a:off x="10388600" y="86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77612</xdr:rowOff>
    </xdr:from>
    <xdr:to>
      <xdr:col>55</xdr:col>
      <xdr:colOff>0</xdr:colOff>
      <xdr:row>57</xdr:row>
      <xdr:rowOff>29880</xdr:rowOff>
    </xdr:to>
    <xdr:cxnSp macro="">
      <xdr:nvCxnSpPr>
        <xdr:cNvPr id="350" name="直線コネクタ 349"/>
        <xdr:cNvCxnSpPr/>
      </xdr:nvCxnSpPr>
      <xdr:spPr>
        <a:xfrm flipV="1">
          <a:off x="9639300" y="9335912"/>
          <a:ext cx="838200" cy="46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112270</xdr:rowOff>
    </xdr:from>
    <xdr:ext cx="534377" cy="259045"/>
    <xdr:sp macro="" textlink="">
      <xdr:nvSpPr>
        <xdr:cNvPr id="351" name="普通建設事業費平均値テキスト"/>
        <xdr:cNvSpPr txBox="1"/>
      </xdr:nvSpPr>
      <xdr:spPr>
        <a:xfrm>
          <a:off x="10528300" y="9370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133843</xdr:rowOff>
    </xdr:from>
    <xdr:to>
      <xdr:col>55</xdr:col>
      <xdr:colOff>50800</xdr:colOff>
      <xdr:row>55</xdr:row>
      <xdr:rowOff>63993</xdr:rowOff>
    </xdr:to>
    <xdr:sp macro="" textlink="">
      <xdr:nvSpPr>
        <xdr:cNvPr id="352" name="フローチャート: 判断 351"/>
        <xdr:cNvSpPr/>
      </xdr:nvSpPr>
      <xdr:spPr>
        <a:xfrm>
          <a:off x="10426700" y="93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4125</xdr:rowOff>
    </xdr:from>
    <xdr:to>
      <xdr:col>50</xdr:col>
      <xdr:colOff>114300</xdr:colOff>
      <xdr:row>57</xdr:row>
      <xdr:rowOff>29880</xdr:rowOff>
    </xdr:to>
    <xdr:cxnSp macro="">
      <xdr:nvCxnSpPr>
        <xdr:cNvPr id="353" name="直線コネクタ 352"/>
        <xdr:cNvCxnSpPr/>
      </xdr:nvCxnSpPr>
      <xdr:spPr>
        <a:xfrm>
          <a:off x="8750300" y="9433875"/>
          <a:ext cx="889000" cy="36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41458</xdr:rowOff>
    </xdr:from>
    <xdr:to>
      <xdr:col>50</xdr:col>
      <xdr:colOff>165100</xdr:colOff>
      <xdr:row>55</xdr:row>
      <xdr:rowOff>143058</xdr:rowOff>
    </xdr:to>
    <xdr:sp macro="" textlink="">
      <xdr:nvSpPr>
        <xdr:cNvPr id="354" name="フローチャート: 判断 353"/>
        <xdr:cNvSpPr/>
      </xdr:nvSpPr>
      <xdr:spPr>
        <a:xfrm>
          <a:off x="9588500" y="947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159585</xdr:rowOff>
    </xdr:from>
    <xdr:ext cx="534377" cy="259045"/>
    <xdr:sp macro="" textlink="">
      <xdr:nvSpPr>
        <xdr:cNvPr id="355" name="テキスト ボックス 354"/>
        <xdr:cNvSpPr txBox="1"/>
      </xdr:nvSpPr>
      <xdr:spPr>
        <a:xfrm>
          <a:off x="9372111" y="92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4125</xdr:rowOff>
    </xdr:from>
    <xdr:to>
      <xdr:col>45</xdr:col>
      <xdr:colOff>177800</xdr:colOff>
      <xdr:row>56</xdr:row>
      <xdr:rowOff>139456</xdr:rowOff>
    </xdr:to>
    <xdr:cxnSp macro="">
      <xdr:nvCxnSpPr>
        <xdr:cNvPr id="356" name="直線コネクタ 355"/>
        <xdr:cNvCxnSpPr/>
      </xdr:nvCxnSpPr>
      <xdr:spPr>
        <a:xfrm flipV="1">
          <a:off x="7861300" y="9433875"/>
          <a:ext cx="889000" cy="30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14148</xdr:rowOff>
    </xdr:from>
    <xdr:to>
      <xdr:col>46</xdr:col>
      <xdr:colOff>38100</xdr:colOff>
      <xdr:row>55</xdr:row>
      <xdr:rowOff>115748</xdr:rowOff>
    </xdr:to>
    <xdr:sp macro="" textlink="">
      <xdr:nvSpPr>
        <xdr:cNvPr id="357" name="フローチャート: 判断 356"/>
        <xdr:cNvSpPr/>
      </xdr:nvSpPr>
      <xdr:spPr>
        <a:xfrm>
          <a:off x="8699500" y="944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106875</xdr:rowOff>
    </xdr:from>
    <xdr:ext cx="534377" cy="259045"/>
    <xdr:sp macro="" textlink="">
      <xdr:nvSpPr>
        <xdr:cNvPr id="358" name="テキスト ボックス 357"/>
        <xdr:cNvSpPr txBox="1"/>
      </xdr:nvSpPr>
      <xdr:spPr>
        <a:xfrm>
          <a:off x="8483111" y="95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149820</xdr:rowOff>
    </xdr:from>
    <xdr:to>
      <xdr:col>41</xdr:col>
      <xdr:colOff>50800</xdr:colOff>
      <xdr:row>56</xdr:row>
      <xdr:rowOff>139456</xdr:rowOff>
    </xdr:to>
    <xdr:cxnSp macro="">
      <xdr:nvCxnSpPr>
        <xdr:cNvPr id="359" name="直線コネクタ 358"/>
        <xdr:cNvCxnSpPr/>
      </xdr:nvCxnSpPr>
      <xdr:spPr>
        <a:xfrm>
          <a:off x="6972300" y="9065220"/>
          <a:ext cx="889000" cy="67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55494</xdr:rowOff>
    </xdr:from>
    <xdr:to>
      <xdr:col>41</xdr:col>
      <xdr:colOff>101600</xdr:colOff>
      <xdr:row>55</xdr:row>
      <xdr:rowOff>157094</xdr:rowOff>
    </xdr:to>
    <xdr:sp macro="" textlink="">
      <xdr:nvSpPr>
        <xdr:cNvPr id="360" name="フローチャート: 判断 359"/>
        <xdr:cNvSpPr/>
      </xdr:nvSpPr>
      <xdr:spPr>
        <a:xfrm>
          <a:off x="7810500" y="948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2171</xdr:rowOff>
    </xdr:from>
    <xdr:ext cx="534377" cy="259045"/>
    <xdr:sp macro="" textlink="">
      <xdr:nvSpPr>
        <xdr:cNvPr id="361" name="テキスト ボックス 360"/>
        <xdr:cNvSpPr txBox="1"/>
      </xdr:nvSpPr>
      <xdr:spPr>
        <a:xfrm>
          <a:off x="7594111" y="926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79817</xdr:rowOff>
    </xdr:from>
    <xdr:to>
      <xdr:col>36</xdr:col>
      <xdr:colOff>165100</xdr:colOff>
      <xdr:row>56</xdr:row>
      <xdr:rowOff>9967</xdr:rowOff>
    </xdr:to>
    <xdr:sp macro="" textlink="">
      <xdr:nvSpPr>
        <xdr:cNvPr id="362" name="フローチャート: 判断 361"/>
        <xdr:cNvSpPr/>
      </xdr:nvSpPr>
      <xdr:spPr>
        <a:xfrm>
          <a:off x="6921500" y="95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1094</xdr:rowOff>
    </xdr:from>
    <xdr:ext cx="534377" cy="259045"/>
    <xdr:sp macro="" textlink="">
      <xdr:nvSpPr>
        <xdr:cNvPr id="363" name="テキスト ボックス 362"/>
        <xdr:cNvSpPr txBox="1"/>
      </xdr:nvSpPr>
      <xdr:spPr>
        <a:xfrm>
          <a:off x="6705111" y="96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26812</xdr:rowOff>
    </xdr:from>
    <xdr:to>
      <xdr:col>55</xdr:col>
      <xdr:colOff>50800</xdr:colOff>
      <xdr:row>54</xdr:row>
      <xdr:rowOff>128412</xdr:rowOff>
    </xdr:to>
    <xdr:sp macro="" textlink="">
      <xdr:nvSpPr>
        <xdr:cNvPr id="369" name="楕円 368"/>
        <xdr:cNvSpPr/>
      </xdr:nvSpPr>
      <xdr:spPr>
        <a:xfrm>
          <a:off x="10426700" y="92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49689</xdr:rowOff>
    </xdr:from>
    <xdr:ext cx="534377" cy="259045"/>
    <xdr:sp macro="" textlink="">
      <xdr:nvSpPr>
        <xdr:cNvPr id="370" name="普通建設事業費該当値テキスト"/>
        <xdr:cNvSpPr txBox="1"/>
      </xdr:nvSpPr>
      <xdr:spPr>
        <a:xfrm>
          <a:off x="10528300" y="91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150530</xdr:rowOff>
    </xdr:from>
    <xdr:to>
      <xdr:col>50</xdr:col>
      <xdr:colOff>165100</xdr:colOff>
      <xdr:row>57</xdr:row>
      <xdr:rowOff>80680</xdr:rowOff>
    </xdr:to>
    <xdr:sp macro="" textlink="">
      <xdr:nvSpPr>
        <xdr:cNvPr id="371" name="楕円 370"/>
        <xdr:cNvSpPr/>
      </xdr:nvSpPr>
      <xdr:spPr>
        <a:xfrm>
          <a:off x="9588500" y="97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71807</xdr:rowOff>
    </xdr:from>
    <xdr:ext cx="534377" cy="259045"/>
    <xdr:sp macro="" textlink="">
      <xdr:nvSpPr>
        <xdr:cNvPr id="372" name="テキスト ボックス 371"/>
        <xdr:cNvSpPr txBox="1"/>
      </xdr:nvSpPr>
      <xdr:spPr>
        <a:xfrm>
          <a:off x="9372111" y="98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124775</xdr:rowOff>
    </xdr:from>
    <xdr:to>
      <xdr:col>46</xdr:col>
      <xdr:colOff>38100</xdr:colOff>
      <xdr:row>55</xdr:row>
      <xdr:rowOff>54925</xdr:rowOff>
    </xdr:to>
    <xdr:sp macro="" textlink="">
      <xdr:nvSpPr>
        <xdr:cNvPr id="373" name="楕円 372"/>
        <xdr:cNvSpPr/>
      </xdr:nvSpPr>
      <xdr:spPr>
        <a:xfrm>
          <a:off x="8699500" y="93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71452</xdr:rowOff>
    </xdr:from>
    <xdr:ext cx="534377" cy="259045"/>
    <xdr:sp macro="" textlink="">
      <xdr:nvSpPr>
        <xdr:cNvPr id="374" name="テキスト ボックス 373"/>
        <xdr:cNvSpPr txBox="1"/>
      </xdr:nvSpPr>
      <xdr:spPr>
        <a:xfrm>
          <a:off x="8483111" y="91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88656</xdr:rowOff>
    </xdr:from>
    <xdr:to>
      <xdr:col>41</xdr:col>
      <xdr:colOff>101600</xdr:colOff>
      <xdr:row>57</xdr:row>
      <xdr:rowOff>18806</xdr:rowOff>
    </xdr:to>
    <xdr:sp macro="" textlink="">
      <xdr:nvSpPr>
        <xdr:cNvPr id="375" name="楕円 374"/>
        <xdr:cNvSpPr/>
      </xdr:nvSpPr>
      <xdr:spPr>
        <a:xfrm>
          <a:off x="7810500" y="96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9933</xdr:rowOff>
    </xdr:from>
    <xdr:ext cx="534377" cy="259045"/>
    <xdr:sp macro="" textlink="">
      <xdr:nvSpPr>
        <xdr:cNvPr id="376" name="テキスト ボックス 375"/>
        <xdr:cNvSpPr txBox="1"/>
      </xdr:nvSpPr>
      <xdr:spPr>
        <a:xfrm>
          <a:off x="7594111" y="978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99020</xdr:rowOff>
    </xdr:from>
    <xdr:to>
      <xdr:col>36</xdr:col>
      <xdr:colOff>165100</xdr:colOff>
      <xdr:row>53</xdr:row>
      <xdr:rowOff>29170</xdr:rowOff>
    </xdr:to>
    <xdr:sp macro="" textlink="">
      <xdr:nvSpPr>
        <xdr:cNvPr id="377" name="楕円 376"/>
        <xdr:cNvSpPr/>
      </xdr:nvSpPr>
      <xdr:spPr>
        <a:xfrm>
          <a:off x="6921500" y="90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45697</xdr:rowOff>
    </xdr:from>
    <xdr:ext cx="534377" cy="259045"/>
    <xdr:sp macro="" textlink="">
      <xdr:nvSpPr>
        <xdr:cNvPr id="378" name="テキスト ボックス 377"/>
        <xdr:cNvSpPr txBox="1"/>
      </xdr:nvSpPr>
      <xdr:spPr>
        <a:xfrm>
          <a:off x="6705111" y="878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12560</xdr:rowOff>
    </xdr:from>
    <xdr:to>
      <xdr:col>54</xdr:col>
      <xdr:colOff>189865</xdr:colOff>
      <xdr:row>79</xdr:row>
      <xdr:rowOff>33706</xdr:rowOff>
    </xdr:to>
    <xdr:cxnSp macro="">
      <xdr:nvCxnSpPr>
        <xdr:cNvPr id="402" name="直線コネクタ 401"/>
        <xdr:cNvCxnSpPr/>
      </xdr:nvCxnSpPr>
      <xdr:spPr>
        <a:xfrm flipV="1">
          <a:off x="10475595" y="12871310"/>
          <a:ext cx="1270" cy="70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37533</xdr:rowOff>
    </xdr:from>
    <xdr:ext cx="378565" cy="259045"/>
    <xdr:sp macro="" textlink="">
      <xdr:nvSpPr>
        <xdr:cNvPr id="403" name="普通建設事業費 （ うち新規整備　）最小値テキスト"/>
        <xdr:cNvSpPr txBox="1"/>
      </xdr:nvSpPr>
      <xdr:spPr>
        <a:xfrm>
          <a:off x="10528300" y="1358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33706</xdr:rowOff>
    </xdr:from>
    <xdr:to>
      <xdr:col>55</xdr:col>
      <xdr:colOff>88900</xdr:colOff>
      <xdr:row>79</xdr:row>
      <xdr:rowOff>33706</xdr:rowOff>
    </xdr:to>
    <xdr:cxnSp macro="">
      <xdr:nvCxnSpPr>
        <xdr:cNvPr id="404" name="直線コネクタ 403"/>
        <xdr:cNvCxnSpPr/>
      </xdr:nvCxnSpPr>
      <xdr:spPr>
        <a:xfrm>
          <a:off x="10388600" y="1357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130687</xdr:rowOff>
    </xdr:from>
    <xdr:ext cx="534377" cy="259045"/>
    <xdr:sp macro="" textlink="">
      <xdr:nvSpPr>
        <xdr:cNvPr id="405" name="普通建設事業費 （ うち新規整備　）最大値テキスト"/>
        <xdr:cNvSpPr txBox="1"/>
      </xdr:nvSpPr>
      <xdr:spPr>
        <a:xfrm>
          <a:off x="10528300" y="126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12560</xdr:rowOff>
    </xdr:from>
    <xdr:to>
      <xdr:col>55</xdr:col>
      <xdr:colOff>88900</xdr:colOff>
      <xdr:row>75</xdr:row>
      <xdr:rowOff>12560</xdr:rowOff>
    </xdr:to>
    <xdr:cxnSp macro="">
      <xdr:nvCxnSpPr>
        <xdr:cNvPr id="406" name="直線コネクタ 405"/>
        <xdr:cNvCxnSpPr/>
      </xdr:nvCxnSpPr>
      <xdr:spPr>
        <a:xfrm>
          <a:off x="10388600" y="1287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17838</xdr:rowOff>
    </xdr:from>
    <xdr:to>
      <xdr:col>55</xdr:col>
      <xdr:colOff>0</xdr:colOff>
      <xdr:row>77</xdr:row>
      <xdr:rowOff>45402</xdr:rowOff>
    </xdr:to>
    <xdr:cxnSp macro="">
      <xdr:nvCxnSpPr>
        <xdr:cNvPr id="407" name="直線コネクタ 406"/>
        <xdr:cNvCxnSpPr/>
      </xdr:nvCxnSpPr>
      <xdr:spPr>
        <a:xfrm>
          <a:off x="9639300" y="13219488"/>
          <a:ext cx="8382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38600</xdr:rowOff>
    </xdr:from>
    <xdr:ext cx="534377" cy="259045"/>
    <xdr:sp macro="" textlink="">
      <xdr:nvSpPr>
        <xdr:cNvPr id="408" name="普通建設事業費 （ うち新規整備　）平均値テキスト"/>
        <xdr:cNvSpPr txBox="1"/>
      </xdr:nvSpPr>
      <xdr:spPr>
        <a:xfrm>
          <a:off x="10528300" y="13240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60173</xdr:rowOff>
    </xdr:from>
    <xdr:to>
      <xdr:col>55</xdr:col>
      <xdr:colOff>50800</xdr:colOff>
      <xdr:row>77</xdr:row>
      <xdr:rowOff>161773</xdr:rowOff>
    </xdr:to>
    <xdr:sp macro="" textlink="">
      <xdr:nvSpPr>
        <xdr:cNvPr id="409" name="フローチャート: 判断 408"/>
        <xdr:cNvSpPr/>
      </xdr:nvSpPr>
      <xdr:spPr>
        <a:xfrm>
          <a:off x="10426700" y="132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117678</xdr:rowOff>
    </xdr:from>
    <xdr:to>
      <xdr:col>50</xdr:col>
      <xdr:colOff>114300</xdr:colOff>
      <xdr:row>77</xdr:row>
      <xdr:rowOff>17838</xdr:rowOff>
    </xdr:to>
    <xdr:cxnSp macro="">
      <xdr:nvCxnSpPr>
        <xdr:cNvPr id="410" name="直線コネクタ 409"/>
        <xdr:cNvCxnSpPr/>
      </xdr:nvCxnSpPr>
      <xdr:spPr>
        <a:xfrm>
          <a:off x="8750300" y="13147878"/>
          <a:ext cx="889000" cy="7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105263</xdr:rowOff>
    </xdr:from>
    <xdr:to>
      <xdr:col>50</xdr:col>
      <xdr:colOff>165100</xdr:colOff>
      <xdr:row>78</xdr:row>
      <xdr:rowOff>35413</xdr:rowOff>
    </xdr:to>
    <xdr:sp macro="" textlink="">
      <xdr:nvSpPr>
        <xdr:cNvPr id="411" name="フローチャート: 判断 410"/>
        <xdr:cNvSpPr/>
      </xdr:nvSpPr>
      <xdr:spPr>
        <a:xfrm>
          <a:off x="9588500" y="1330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26540</xdr:rowOff>
    </xdr:from>
    <xdr:ext cx="534377" cy="259045"/>
    <xdr:sp macro="" textlink="">
      <xdr:nvSpPr>
        <xdr:cNvPr id="412" name="テキスト ボックス 411"/>
        <xdr:cNvSpPr txBox="1"/>
      </xdr:nvSpPr>
      <xdr:spPr>
        <a:xfrm>
          <a:off x="9372111" y="1339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69844</xdr:rowOff>
    </xdr:from>
    <xdr:to>
      <xdr:col>45</xdr:col>
      <xdr:colOff>177800</xdr:colOff>
      <xdr:row>76</xdr:row>
      <xdr:rowOff>117678</xdr:rowOff>
    </xdr:to>
    <xdr:cxnSp macro="">
      <xdr:nvCxnSpPr>
        <xdr:cNvPr id="413" name="直線コネクタ 412"/>
        <xdr:cNvCxnSpPr/>
      </xdr:nvCxnSpPr>
      <xdr:spPr>
        <a:xfrm>
          <a:off x="7861300" y="13100044"/>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47237</xdr:rowOff>
    </xdr:from>
    <xdr:to>
      <xdr:col>46</xdr:col>
      <xdr:colOff>38100</xdr:colOff>
      <xdr:row>77</xdr:row>
      <xdr:rowOff>148837</xdr:rowOff>
    </xdr:to>
    <xdr:sp macro="" textlink="">
      <xdr:nvSpPr>
        <xdr:cNvPr id="414" name="フローチャート: 判断 413"/>
        <xdr:cNvSpPr/>
      </xdr:nvSpPr>
      <xdr:spPr>
        <a:xfrm>
          <a:off x="8699500" y="132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139964</xdr:rowOff>
    </xdr:from>
    <xdr:ext cx="534377" cy="259045"/>
    <xdr:sp macro="" textlink="">
      <xdr:nvSpPr>
        <xdr:cNvPr id="415" name="テキスト ボックス 414"/>
        <xdr:cNvSpPr txBox="1"/>
      </xdr:nvSpPr>
      <xdr:spPr>
        <a:xfrm>
          <a:off x="8483111" y="133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127908</xdr:rowOff>
    </xdr:from>
    <xdr:to>
      <xdr:col>41</xdr:col>
      <xdr:colOff>50800</xdr:colOff>
      <xdr:row>76</xdr:row>
      <xdr:rowOff>69844</xdr:rowOff>
    </xdr:to>
    <xdr:cxnSp macro="">
      <xdr:nvCxnSpPr>
        <xdr:cNvPr id="416" name="直線コネクタ 415"/>
        <xdr:cNvCxnSpPr/>
      </xdr:nvCxnSpPr>
      <xdr:spPr>
        <a:xfrm>
          <a:off x="6972300" y="12300858"/>
          <a:ext cx="889000" cy="79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4871</xdr:rowOff>
    </xdr:from>
    <xdr:to>
      <xdr:col>41</xdr:col>
      <xdr:colOff>101600</xdr:colOff>
      <xdr:row>77</xdr:row>
      <xdr:rowOff>106471</xdr:rowOff>
    </xdr:to>
    <xdr:sp macro="" textlink="">
      <xdr:nvSpPr>
        <xdr:cNvPr id="417" name="フローチャート: 判断 416"/>
        <xdr:cNvSpPr/>
      </xdr:nvSpPr>
      <xdr:spPr>
        <a:xfrm>
          <a:off x="7810500" y="132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97598</xdr:rowOff>
    </xdr:from>
    <xdr:ext cx="534377" cy="259045"/>
    <xdr:sp macro="" textlink="">
      <xdr:nvSpPr>
        <xdr:cNvPr id="418" name="テキスト ボックス 417"/>
        <xdr:cNvSpPr txBox="1"/>
      </xdr:nvSpPr>
      <xdr:spPr>
        <a:xfrm>
          <a:off x="7594111" y="13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81337</xdr:rowOff>
    </xdr:from>
    <xdr:to>
      <xdr:col>36</xdr:col>
      <xdr:colOff>165100</xdr:colOff>
      <xdr:row>75</xdr:row>
      <xdr:rowOff>11487</xdr:rowOff>
    </xdr:to>
    <xdr:sp macro="" textlink="">
      <xdr:nvSpPr>
        <xdr:cNvPr id="419" name="フローチャート: 判断 418"/>
        <xdr:cNvSpPr/>
      </xdr:nvSpPr>
      <xdr:spPr>
        <a:xfrm>
          <a:off x="6921500" y="127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2614</xdr:rowOff>
    </xdr:from>
    <xdr:ext cx="534377" cy="259045"/>
    <xdr:sp macro="" textlink="">
      <xdr:nvSpPr>
        <xdr:cNvPr id="420" name="テキスト ボックス 419"/>
        <xdr:cNvSpPr txBox="1"/>
      </xdr:nvSpPr>
      <xdr:spPr>
        <a:xfrm>
          <a:off x="6705111" y="128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166052</xdr:rowOff>
    </xdr:from>
    <xdr:to>
      <xdr:col>55</xdr:col>
      <xdr:colOff>50800</xdr:colOff>
      <xdr:row>77</xdr:row>
      <xdr:rowOff>96202</xdr:rowOff>
    </xdr:to>
    <xdr:sp macro="" textlink="">
      <xdr:nvSpPr>
        <xdr:cNvPr id="426" name="楕円 425"/>
        <xdr:cNvSpPr/>
      </xdr:nvSpPr>
      <xdr:spPr>
        <a:xfrm>
          <a:off x="10426700" y="131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17479</xdr:rowOff>
    </xdr:from>
    <xdr:ext cx="534377" cy="259045"/>
    <xdr:sp macro="" textlink="">
      <xdr:nvSpPr>
        <xdr:cNvPr id="427" name="普通建設事業費 （ うち新規整備　）該当値テキスト"/>
        <xdr:cNvSpPr txBox="1"/>
      </xdr:nvSpPr>
      <xdr:spPr>
        <a:xfrm>
          <a:off x="10528300" y="1304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138488</xdr:rowOff>
    </xdr:from>
    <xdr:to>
      <xdr:col>50</xdr:col>
      <xdr:colOff>165100</xdr:colOff>
      <xdr:row>77</xdr:row>
      <xdr:rowOff>68638</xdr:rowOff>
    </xdr:to>
    <xdr:sp macro="" textlink="">
      <xdr:nvSpPr>
        <xdr:cNvPr id="428" name="楕円 427"/>
        <xdr:cNvSpPr/>
      </xdr:nvSpPr>
      <xdr:spPr>
        <a:xfrm>
          <a:off x="9588500" y="131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85164</xdr:rowOff>
    </xdr:from>
    <xdr:ext cx="534377" cy="259045"/>
    <xdr:sp macro="" textlink="">
      <xdr:nvSpPr>
        <xdr:cNvPr id="429" name="テキスト ボックス 428"/>
        <xdr:cNvSpPr txBox="1"/>
      </xdr:nvSpPr>
      <xdr:spPr>
        <a:xfrm>
          <a:off x="9372111" y="129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66878</xdr:rowOff>
    </xdr:from>
    <xdr:to>
      <xdr:col>46</xdr:col>
      <xdr:colOff>38100</xdr:colOff>
      <xdr:row>76</xdr:row>
      <xdr:rowOff>168478</xdr:rowOff>
    </xdr:to>
    <xdr:sp macro="" textlink="">
      <xdr:nvSpPr>
        <xdr:cNvPr id="430" name="楕円 429"/>
        <xdr:cNvSpPr/>
      </xdr:nvSpPr>
      <xdr:spPr>
        <a:xfrm>
          <a:off x="8699500" y="13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13555</xdr:rowOff>
    </xdr:from>
    <xdr:ext cx="534377" cy="259045"/>
    <xdr:sp macro="" textlink="">
      <xdr:nvSpPr>
        <xdr:cNvPr id="431" name="テキスト ボックス 430"/>
        <xdr:cNvSpPr txBox="1"/>
      </xdr:nvSpPr>
      <xdr:spPr>
        <a:xfrm>
          <a:off x="8483111" y="128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19044</xdr:rowOff>
    </xdr:from>
    <xdr:to>
      <xdr:col>41</xdr:col>
      <xdr:colOff>101600</xdr:colOff>
      <xdr:row>76</xdr:row>
      <xdr:rowOff>120644</xdr:rowOff>
    </xdr:to>
    <xdr:sp macro="" textlink="">
      <xdr:nvSpPr>
        <xdr:cNvPr id="432" name="楕円 431"/>
        <xdr:cNvSpPr/>
      </xdr:nvSpPr>
      <xdr:spPr>
        <a:xfrm>
          <a:off x="7810500" y="130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137171</xdr:rowOff>
    </xdr:from>
    <xdr:ext cx="534377" cy="259045"/>
    <xdr:sp macro="" textlink="">
      <xdr:nvSpPr>
        <xdr:cNvPr id="433" name="テキスト ボックス 432"/>
        <xdr:cNvSpPr txBox="1"/>
      </xdr:nvSpPr>
      <xdr:spPr>
        <a:xfrm>
          <a:off x="7594111" y="128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77108</xdr:rowOff>
    </xdr:from>
    <xdr:to>
      <xdr:col>36</xdr:col>
      <xdr:colOff>165100</xdr:colOff>
      <xdr:row>72</xdr:row>
      <xdr:rowOff>7258</xdr:rowOff>
    </xdr:to>
    <xdr:sp macro="" textlink="">
      <xdr:nvSpPr>
        <xdr:cNvPr id="434" name="楕円 433"/>
        <xdr:cNvSpPr/>
      </xdr:nvSpPr>
      <xdr:spPr>
        <a:xfrm>
          <a:off x="6921500" y="122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23785</xdr:rowOff>
    </xdr:from>
    <xdr:ext cx="534377" cy="259045"/>
    <xdr:sp macro="" textlink="">
      <xdr:nvSpPr>
        <xdr:cNvPr id="435" name="テキスト ボックス 434"/>
        <xdr:cNvSpPr txBox="1"/>
      </xdr:nvSpPr>
      <xdr:spPr>
        <a:xfrm>
          <a:off x="6705111" y="120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77391</xdr:rowOff>
    </xdr:from>
    <xdr:to>
      <xdr:col>54</xdr:col>
      <xdr:colOff>189865</xdr:colOff>
      <xdr:row>98</xdr:row>
      <xdr:rowOff>60669</xdr:rowOff>
    </xdr:to>
    <xdr:cxnSp macro="">
      <xdr:nvCxnSpPr>
        <xdr:cNvPr id="461" name="直線コネクタ 460"/>
        <xdr:cNvCxnSpPr/>
      </xdr:nvCxnSpPr>
      <xdr:spPr>
        <a:xfrm flipV="1">
          <a:off x="10475595" y="15507891"/>
          <a:ext cx="1270" cy="135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64496</xdr:rowOff>
    </xdr:from>
    <xdr:ext cx="534377" cy="259045"/>
    <xdr:sp macro="" textlink="">
      <xdr:nvSpPr>
        <xdr:cNvPr id="462" name="普通建設事業費 （ うち更新整備　）最小値テキスト"/>
        <xdr:cNvSpPr txBox="1"/>
      </xdr:nvSpPr>
      <xdr:spPr>
        <a:xfrm>
          <a:off x="10528300" y="168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60669</xdr:rowOff>
    </xdr:from>
    <xdr:to>
      <xdr:col>55</xdr:col>
      <xdr:colOff>88900</xdr:colOff>
      <xdr:row>98</xdr:row>
      <xdr:rowOff>60669</xdr:rowOff>
    </xdr:to>
    <xdr:cxnSp macro="">
      <xdr:nvCxnSpPr>
        <xdr:cNvPr id="463" name="直線コネクタ 462"/>
        <xdr:cNvCxnSpPr/>
      </xdr:nvCxnSpPr>
      <xdr:spPr>
        <a:xfrm>
          <a:off x="10388600" y="1686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24068</xdr:rowOff>
    </xdr:from>
    <xdr:ext cx="534377" cy="259045"/>
    <xdr:sp macro="" textlink="">
      <xdr:nvSpPr>
        <xdr:cNvPr id="464" name="普通建設事業費 （ うち更新整備　）最大値テキスト"/>
        <xdr:cNvSpPr txBox="1"/>
      </xdr:nvSpPr>
      <xdr:spPr>
        <a:xfrm>
          <a:off x="10528300" y="152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77391</xdr:rowOff>
    </xdr:from>
    <xdr:to>
      <xdr:col>55</xdr:col>
      <xdr:colOff>88900</xdr:colOff>
      <xdr:row>90</xdr:row>
      <xdr:rowOff>77391</xdr:rowOff>
    </xdr:to>
    <xdr:cxnSp macro="">
      <xdr:nvCxnSpPr>
        <xdr:cNvPr id="465" name="直線コネクタ 464"/>
        <xdr:cNvCxnSpPr/>
      </xdr:nvCxnSpPr>
      <xdr:spPr>
        <a:xfrm>
          <a:off x="10388600" y="1550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69307</xdr:rowOff>
    </xdr:from>
    <xdr:to>
      <xdr:col>55</xdr:col>
      <xdr:colOff>0</xdr:colOff>
      <xdr:row>97</xdr:row>
      <xdr:rowOff>108920</xdr:rowOff>
    </xdr:to>
    <xdr:cxnSp macro="">
      <xdr:nvCxnSpPr>
        <xdr:cNvPr id="466" name="直線コネクタ 465"/>
        <xdr:cNvCxnSpPr/>
      </xdr:nvCxnSpPr>
      <xdr:spPr>
        <a:xfrm flipV="1">
          <a:off x="9639300" y="16357057"/>
          <a:ext cx="838200" cy="3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39637</xdr:rowOff>
    </xdr:from>
    <xdr:ext cx="534377" cy="259045"/>
    <xdr:sp macro="" textlink="">
      <xdr:nvSpPr>
        <xdr:cNvPr id="467" name="普通建設事業費 （ うち更新整備　）平均値テキスト"/>
        <xdr:cNvSpPr txBox="1"/>
      </xdr:nvSpPr>
      <xdr:spPr>
        <a:xfrm>
          <a:off x="10528300" y="16155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16760</xdr:rowOff>
    </xdr:from>
    <xdr:to>
      <xdr:col>55</xdr:col>
      <xdr:colOff>50800</xdr:colOff>
      <xdr:row>95</xdr:row>
      <xdr:rowOff>118360</xdr:rowOff>
    </xdr:to>
    <xdr:sp macro="" textlink="">
      <xdr:nvSpPr>
        <xdr:cNvPr id="468" name="フローチャート: 判断 467"/>
        <xdr:cNvSpPr/>
      </xdr:nvSpPr>
      <xdr:spPr>
        <a:xfrm>
          <a:off x="10426700" y="163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30936</xdr:rowOff>
    </xdr:from>
    <xdr:to>
      <xdr:col>50</xdr:col>
      <xdr:colOff>114300</xdr:colOff>
      <xdr:row>97</xdr:row>
      <xdr:rowOff>108920</xdr:rowOff>
    </xdr:to>
    <xdr:cxnSp macro="">
      <xdr:nvCxnSpPr>
        <xdr:cNvPr id="469" name="直線コネクタ 468"/>
        <xdr:cNvCxnSpPr/>
      </xdr:nvCxnSpPr>
      <xdr:spPr>
        <a:xfrm>
          <a:off x="8750300" y="16490136"/>
          <a:ext cx="889000" cy="2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100493</xdr:rowOff>
    </xdr:from>
    <xdr:to>
      <xdr:col>50</xdr:col>
      <xdr:colOff>165100</xdr:colOff>
      <xdr:row>96</xdr:row>
      <xdr:rowOff>30643</xdr:rowOff>
    </xdr:to>
    <xdr:sp macro="" textlink="">
      <xdr:nvSpPr>
        <xdr:cNvPr id="470" name="フローチャート: 判断 469"/>
        <xdr:cNvSpPr/>
      </xdr:nvSpPr>
      <xdr:spPr>
        <a:xfrm>
          <a:off x="95885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47170</xdr:rowOff>
    </xdr:from>
    <xdr:ext cx="534377" cy="259045"/>
    <xdr:sp macro="" textlink="">
      <xdr:nvSpPr>
        <xdr:cNvPr id="471" name="テキスト ボックス 470"/>
        <xdr:cNvSpPr txBox="1"/>
      </xdr:nvSpPr>
      <xdr:spPr>
        <a:xfrm>
          <a:off x="9372111" y="161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30936</xdr:rowOff>
    </xdr:from>
    <xdr:to>
      <xdr:col>45</xdr:col>
      <xdr:colOff>177800</xdr:colOff>
      <xdr:row>97</xdr:row>
      <xdr:rowOff>132466</xdr:rowOff>
    </xdr:to>
    <xdr:cxnSp macro="">
      <xdr:nvCxnSpPr>
        <xdr:cNvPr id="472" name="直線コネクタ 471"/>
        <xdr:cNvCxnSpPr/>
      </xdr:nvCxnSpPr>
      <xdr:spPr>
        <a:xfrm flipV="1">
          <a:off x="7861300" y="16490136"/>
          <a:ext cx="889000" cy="2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145233</xdr:rowOff>
    </xdr:from>
    <xdr:to>
      <xdr:col>46</xdr:col>
      <xdr:colOff>38100</xdr:colOff>
      <xdr:row>96</xdr:row>
      <xdr:rowOff>75383</xdr:rowOff>
    </xdr:to>
    <xdr:sp macro="" textlink="">
      <xdr:nvSpPr>
        <xdr:cNvPr id="473" name="フローチャート: 判断 472"/>
        <xdr:cNvSpPr/>
      </xdr:nvSpPr>
      <xdr:spPr>
        <a:xfrm>
          <a:off x="86995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91910</xdr:rowOff>
    </xdr:from>
    <xdr:ext cx="534377" cy="259045"/>
    <xdr:sp macro="" textlink="">
      <xdr:nvSpPr>
        <xdr:cNvPr id="474" name="テキスト ボックス 473"/>
        <xdr:cNvSpPr txBox="1"/>
      </xdr:nvSpPr>
      <xdr:spPr>
        <a:xfrm>
          <a:off x="8483111" y="162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117689</xdr:rowOff>
    </xdr:from>
    <xdr:to>
      <xdr:col>41</xdr:col>
      <xdr:colOff>50800</xdr:colOff>
      <xdr:row>97</xdr:row>
      <xdr:rowOff>132466</xdr:rowOff>
    </xdr:to>
    <xdr:cxnSp macro="">
      <xdr:nvCxnSpPr>
        <xdr:cNvPr id="475" name="直線コネクタ 474"/>
        <xdr:cNvCxnSpPr/>
      </xdr:nvCxnSpPr>
      <xdr:spPr>
        <a:xfrm>
          <a:off x="6972300" y="16748339"/>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55541</xdr:rowOff>
    </xdr:from>
    <xdr:to>
      <xdr:col>41</xdr:col>
      <xdr:colOff>101600</xdr:colOff>
      <xdr:row>96</xdr:row>
      <xdr:rowOff>157141</xdr:rowOff>
    </xdr:to>
    <xdr:sp macro="" textlink="">
      <xdr:nvSpPr>
        <xdr:cNvPr id="476" name="フローチャート: 判断 475"/>
        <xdr:cNvSpPr/>
      </xdr:nvSpPr>
      <xdr:spPr>
        <a:xfrm>
          <a:off x="7810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2218</xdr:rowOff>
    </xdr:from>
    <xdr:ext cx="534377" cy="259045"/>
    <xdr:sp macro="" textlink="">
      <xdr:nvSpPr>
        <xdr:cNvPr id="477" name="テキスト ボックス 476"/>
        <xdr:cNvSpPr txBox="1"/>
      </xdr:nvSpPr>
      <xdr:spPr>
        <a:xfrm>
          <a:off x="7594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152091</xdr:rowOff>
    </xdr:from>
    <xdr:to>
      <xdr:col>36</xdr:col>
      <xdr:colOff>165100</xdr:colOff>
      <xdr:row>98</xdr:row>
      <xdr:rowOff>82241</xdr:rowOff>
    </xdr:to>
    <xdr:sp macro="" textlink="">
      <xdr:nvSpPr>
        <xdr:cNvPr id="478" name="フローチャート: 判断 477"/>
        <xdr:cNvSpPr/>
      </xdr:nvSpPr>
      <xdr:spPr>
        <a:xfrm>
          <a:off x="6921500" y="1678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73368</xdr:rowOff>
    </xdr:from>
    <xdr:ext cx="534377" cy="259045"/>
    <xdr:sp macro="" textlink="">
      <xdr:nvSpPr>
        <xdr:cNvPr id="479" name="テキスト ボックス 478"/>
        <xdr:cNvSpPr txBox="1"/>
      </xdr:nvSpPr>
      <xdr:spPr>
        <a:xfrm>
          <a:off x="6705111" y="1687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18507</xdr:rowOff>
    </xdr:from>
    <xdr:to>
      <xdr:col>55</xdr:col>
      <xdr:colOff>50800</xdr:colOff>
      <xdr:row>95</xdr:row>
      <xdr:rowOff>120107</xdr:rowOff>
    </xdr:to>
    <xdr:sp macro="" textlink="">
      <xdr:nvSpPr>
        <xdr:cNvPr id="485" name="楕円 484"/>
        <xdr:cNvSpPr/>
      </xdr:nvSpPr>
      <xdr:spPr>
        <a:xfrm>
          <a:off x="10426700" y="163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168384</xdr:rowOff>
    </xdr:from>
    <xdr:ext cx="534377" cy="259045"/>
    <xdr:sp macro="" textlink="">
      <xdr:nvSpPr>
        <xdr:cNvPr id="486" name="普通建設事業費 （ うち更新整備　）該当値テキスト"/>
        <xdr:cNvSpPr txBox="1"/>
      </xdr:nvSpPr>
      <xdr:spPr>
        <a:xfrm>
          <a:off x="10528300" y="162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58120</xdr:rowOff>
    </xdr:from>
    <xdr:to>
      <xdr:col>50</xdr:col>
      <xdr:colOff>165100</xdr:colOff>
      <xdr:row>97</xdr:row>
      <xdr:rowOff>159720</xdr:rowOff>
    </xdr:to>
    <xdr:sp macro="" textlink="">
      <xdr:nvSpPr>
        <xdr:cNvPr id="487" name="楕円 486"/>
        <xdr:cNvSpPr/>
      </xdr:nvSpPr>
      <xdr:spPr>
        <a:xfrm>
          <a:off x="9588500" y="166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150847</xdr:rowOff>
    </xdr:from>
    <xdr:ext cx="534377" cy="259045"/>
    <xdr:sp macro="" textlink="">
      <xdr:nvSpPr>
        <xdr:cNvPr id="488" name="テキスト ボックス 487"/>
        <xdr:cNvSpPr txBox="1"/>
      </xdr:nvSpPr>
      <xdr:spPr>
        <a:xfrm>
          <a:off x="9372111" y="16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151586</xdr:rowOff>
    </xdr:from>
    <xdr:to>
      <xdr:col>46</xdr:col>
      <xdr:colOff>38100</xdr:colOff>
      <xdr:row>96</xdr:row>
      <xdr:rowOff>81736</xdr:rowOff>
    </xdr:to>
    <xdr:sp macro="" textlink="">
      <xdr:nvSpPr>
        <xdr:cNvPr id="489" name="楕円 488"/>
        <xdr:cNvSpPr/>
      </xdr:nvSpPr>
      <xdr:spPr>
        <a:xfrm>
          <a:off x="8699500" y="164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72863</xdr:rowOff>
    </xdr:from>
    <xdr:ext cx="534377" cy="259045"/>
    <xdr:sp macro="" textlink="">
      <xdr:nvSpPr>
        <xdr:cNvPr id="490" name="テキスト ボックス 489"/>
        <xdr:cNvSpPr txBox="1"/>
      </xdr:nvSpPr>
      <xdr:spPr>
        <a:xfrm>
          <a:off x="8483111" y="1653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81666</xdr:rowOff>
    </xdr:from>
    <xdr:to>
      <xdr:col>41</xdr:col>
      <xdr:colOff>101600</xdr:colOff>
      <xdr:row>98</xdr:row>
      <xdr:rowOff>11816</xdr:rowOff>
    </xdr:to>
    <xdr:sp macro="" textlink="">
      <xdr:nvSpPr>
        <xdr:cNvPr id="491" name="楕円 490"/>
        <xdr:cNvSpPr/>
      </xdr:nvSpPr>
      <xdr:spPr>
        <a:xfrm>
          <a:off x="7810500" y="167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2943</xdr:rowOff>
    </xdr:from>
    <xdr:ext cx="534377" cy="259045"/>
    <xdr:sp macro="" textlink="">
      <xdr:nvSpPr>
        <xdr:cNvPr id="492" name="テキスト ボックス 491"/>
        <xdr:cNvSpPr txBox="1"/>
      </xdr:nvSpPr>
      <xdr:spPr>
        <a:xfrm>
          <a:off x="7594111" y="168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66889</xdr:rowOff>
    </xdr:from>
    <xdr:to>
      <xdr:col>36</xdr:col>
      <xdr:colOff>165100</xdr:colOff>
      <xdr:row>97</xdr:row>
      <xdr:rowOff>168489</xdr:rowOff>
    </xdr:to>
    <xdr:sp macro="" textlink="">
      <xdr:nvSpPr>
        <xdr:cNvPr id="493" name="楕円 492"/>
        <xdr:cNvSpPr/>
      </xdr:nvSpPr>
      <xdr:spPr>
        <a:xfrm>
          <a:off x="6921500" y="16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13566</xdr:rowOff>
    </xdr:from>
    <xdr:ext cx="534377" cy="259045"/>
    <xdr:sp macro="" textlink="">
      <xdr:nvSpPr>
        <xdr:cNvPr id="494" name="テキスト ボックス 493"/>
        <xdr:cNvSpPr txBox="1"/>
      </xdr:nvSpPr>
      <xdr:spPr>
        <a:xfrm>
          <a:off x="6705111" y="164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74320</xdr:rowOff>
    </xdr:from>
    <xdr:to>
      <xdr:col>85</xdr:col>
      <xdr:colOff>126364</xdr:colOff>
      <xdr:row>38</xdr:row>
      <xdr:rowOff>139700</xdr:rowOff>
    </xdr:to>
    <xdr:cxnSp macro="">
      <xdr:nvCxnSpPr>
        <xdr:cNvPr id="516" name="直線コネクタ 515"/>
        <xdr:cNvCxnSpPr/>
      </xdr:nvCxnSpPr>
      <xdr:spPr>
        <a:xfrm flipV="1">
          <a:off x="16317595" y="5560720"/>
          <a:ext cx="1269" cy="10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20997</xdr:rowOff>
    </xdr:from>
    <xdr:ext cx="534377" cy="259045"/>
    <xdr:sp macro="" textlink="">
      <xdr:nvSpPr>
        <xdr:cNvPr id="519" name="災害復旧事業費最大値テキスト"/>
        <xdr:cNvSpPr txBox="1"/>
      </xdr:nvSpPr>
      <xdr:spPr>
        <a:xfrm>
          <a:off x="16370300" y="533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74320</xdr:rowOff>
    </xdr:from>
    <xdr:to>
      <xdr:col>86</xdr:col>
      <xdr:colOff>25400</xdr:colOff>
      <xdr:row>32</xdr:row>
      <xdr:rowOff>74320</xdr:rowOff>
    </xdr:to>
    <xdr:cxnSp macro="">
      <xdr:nvCxnSpPr>
        <xdr:cNvPr id="520" name="直線コネクタ 519"/>
        <xdr:cNvCxnSpPr/>
      </xdr:nvCxnSpPr>
      <xdr:spPr>
        <a:xfrm>
          <a:off x="16230600" y="55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164480</xdr:rowOff>
    </xdr:from>
    <xdr:to>
      <xdr:col>85</xdr:col>
      <xdr:colOff>127000</xdr:colOff>
      <xdr:row>38</xdr:row>
      <xdr:rowOff>112040</xdr:rowOff>
    </xdr:to>
    <xdr:cxnSp macro="">
      <xdr:nvCxnSpPr>
        <xdr:cNvPr id="521" name="直線コネクタ 520"/>
        <xdr:cNvCxnSpPr/>
      </xdr:nvCxnSpPr>
      <xdr:spPr>
        <a:xfrm flipV="1">
          <a:off x="15481300" y="6508130"/>
          <a:ext cx="838200" cy="11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108805</xdr:rowOff>
    </xdr:from>
    <xdr:ext cx="469744" cy="259045"/>
    <xdr:sp macro="" textlink="">
      <xdr:nvSpPr>
        <xdr:cNvPr id="522" name="災害復旧事業費平均値テキスト"/>
        <xdr:cNvSpPr txBox="1"/>
      </xdr:nvSpPr>
      <xdr:spPr>
        <a:xfrm>
          <a:off x="16370300" y="628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85928</xdr:rowOff>
    </xdr:from>
    <xdr:to>
      <xdr:col>85</xdr:col>
      <xdr:colOff>177800</xdr:colOff>
      <xdr:row>38</xdr:row>
      <xdr:rowOff>16078</xdr:rowOff>
    </xdr:to>
    <xdr:sp macro="" textlink="">
      <xdr:nvSpPr>
        <xdr:cNvPr id="523" name="フローチャート: 判断 522"/>
        <xdr:cNvSpPr/>
      </xdr:nvSpPr>
      <xdr:spPr>
        <a:xfrm>
          <a:off x="16268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61244</xdr:rowOff>
    </xdr:from>
    <xdr:to>
      <xdr:col>81</xdr:col>
      <xdr:colOff>50800</xdr:colOff>
      <xdr:row>38</xdr:row>
      <xdr:rowOff>112040</xdr:rowOff>
    </xdr:to>
    <xdr:cxnSp macro="">
      <xdr:nvCxnSpPr>
        <xdr:cNvPr id="524" name="直線コネクタ 523"/>
        <xdr:cNvCxnSpPr/>
      </xdr:nvCxnSpPr>
      <xdr:spPr>
        <a:xfrm>
          <a:off x="14592300" y="6576344"/>
          <a:ext cx="889000" cy="5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158257</xdr:rowOff>
    </xdr:from>
    <xdr:to>
      <xdr:col>81</xdr:col>
      <xdr:colOff>101600</xdr:colOff>
      <xdr:row>38</xdr:row>
      <xdr:rowOff>88407</xdr:rowOff>
    </xdr:to>
    <xdr:sp macro="" textlink="">
      <xdr:nvSpPr>
        <xdr:cNvPr id="525" name="フローチャート: 判断 524"/>
        <xdr:cNvSpPr/>
      </xdr:nvSpPr>
      <xdr:spPr>
        <a:xfrm>
          <a:off x="15430500" y="650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104934</xdr:rowOff>
    </xdr:from>
    <xdr:ext cx="469744" cy="259045"/>
    <xdr:sp macro="" textlink="">
      <xdr:nvSpPr>
        <xdr:cNvPr id="526" name="テキスト ボックス 525"/>
        <xdr:cNvSpPr txBox="1"/>
      </xdr:nvSpPr>
      <xdr:spPr>
        <a:xfrm>
          <a:off x="15246428" y="627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134671</xdr:rowOff>
    </xdr:from>
    <xdr:to>
      <xdr:col>76</xdr:col>
      <xdr:colOff>114300</xdr:colOff>
      <xdr:row>38</xdr:row>
      <xdr:rowOff>61244</xdr:rowOff>
    </xdr:to>
    <xdr:cxnSp macro="">
      <xdr:nvCxnSpPr>
        <xdr:cNvPr id="527" name="直線コネクタ 526"/>
        <xdr:cNvCxnSpPr/>
      </xdr:nvCxnSpPr>
      <xdr:spPr>
        <a:xfrm>
          <a:off x="13703300" y="6478321"/>
          <a:ext cx="889000" cy="9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5369</xdr:rowOff>
    </xdr:from>
    <xdr:to>
      <xdr:col>76</xdr:col>
      <xdr:colOff>165100</xdr:colOff>
      <xdr:row>38</xdr:row>
      <xdr:rowOff>106969</xdr:rowOff>
    </xdr:to>
    <xdr:sp macro="" textlink="">
      <xdr:nvSpPr>
        <xdr:cNvPr id="528" name="フローチャート: 判断 527"/>
        <xdr:cNvSpPr/>
      </xdr:nvSpPr>
      <xdr:spPr>
        <a:xfrm>
          <a:off x="14541500" y="652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123496</xdr:rowOff>
    </xdr:from>
    <xdr:ext cx="469744" cy="259045"/>
    <xdr:sp macro="" textlink="">
      <xdr:nvSpPr>
        <xdr:cNvPr id="529" name="テキスト ボックス 528"/>
        <xdr:cNvSpPr txBox="1"/>
      </xdr:nvSpPr>
      <xdr:spPr>
        <a:xfrm>
          <a:off x="14357428" y="62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60742</xdr:rowOff>
    </xdr:from>
    <xdr:to>
      <xdr:col>71</xdr:col>
      <xdr:colOff>177800</xdr:colOff>
      <xdr:row>37</xdr:row>
      <xdr:rowOff>134671</xdr:rowOff>
    </xdr:to>
    <xdr:cxnSp macro="">
      <xdr:nvCxnSpPr>
        <xdr:cNvPr id="530" name="直線コネクタ 529"/>
        <xdr:cNvCxnSpPr/>
      </xdr:nvCxnSpPr>
      <xdr:spPr>
        <a:xfrm>
          <a:off x="12814300" y="6404392"/>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139100</xdr:rowOff>
    </xdr:from>
    <xdr:to>
      <xdr:col>72</xdr:col>
      <xdr:colOff>38100</xdr:colOff>
      <xdr:row>38</xdr:row>
      <xdr:rowOff>69250</xdr:rowOff>
    </xdr:to>
    <xdr:sp macro="" textlink="">
      <xdr:nvSpPr>
        <xdr:cNvPr id="531" name="フローチャート: 判断 530"/>
        <xdr:cNvSpPr/>
      </xdr:nvSpPr>
      <xdr:spPr>
        <a:xfrm>
          <a:off x="13652500" y="64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60378</xdr:rowOff>
    </xdr:from>
    <xdr:ext cx="469744" cy="259045"/>
    <xdr:sp macro="" textlink="">
      <xdr:nvSpPr>
        <xdr:cNvPr id="532" name="テキスト ボックス 531"/>
        <xdr:cNvSpPr txBox="1"/>
      </xdr:nvSpPr>
      <xdr:spPr>
        <a:xfrm>
          <a:off x="13468428" y="657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155240</xdr:rowOff>
    </xdr:from>
    <xdr:to>
      <xdr:col>67</xdr:col>
      <xdr:colOff>101600</xdr:colOff>
      <xdr:row>38</xdr:row>
      <xdr:rowOff>85390</xdr:rowOff>
    </xdr:to>
    <xdr:sp macro="" textlink="">
      <xdr:nvSpPr>
        <xdr:cNvPr id="533" name="フローチャート: 判断 532"/>
        <xdr:cNvSpPr/>
      </xdr:nvSpPr>
      <xdr:spPr>
        <a:xfrm>
          <a:off x="12763500" y="649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76516</xdr:rowOff>
    </xdr:from>
    <xdr:ext cx="469744" cy="259045"/>
    <xdr:sp macro="" textlink="">
      <xdr:nvSpPr>
        <xdr:cNvPr id="534" name="テキスト ボックス 533"/>
        <xdr:cNvSpPr txBox="1"/>
      </xdr:nvSpPr>
      <xdr:spPr>
        <a:xfrm>
          <a:off x="12579428" y="659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113680</xdr:rowOff>
    </xdr:from>
    <xdr:to>
      <xdr:col>85</xdr:col>
      <xdr:colOff>177800</xdr:colOff>
      <xdr:row>38</xdr:row>
      <xdr:rowOff>43830</xdr:rowOff>
    </xdr:to>
    <xdr:sp macro="" textlink="">
      <xdr:nvSpPr>
        <xdr:cNvPr id="540" name="楕円 539"/>
        <xdr:cNvSpPr/>
      </xdr:nvSpPr>
      <xdr:spPr>
        <a:xfrm>
          <a:off x="16268700" y="64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92107</xdr:rowOff>
    </xdr:from>
    <xdr:ext cx="469744" cy="259045"/>
    <xdr:sp macro="" textlink="">
      <xdr:nvSpPr>
        <xdr:cNvPr id="541" name="災害復旧事業費該当値テキスト"/>
        <xdr:cNvSpPr txBox="1"/>
      </xdr:nvSpPr>
      <xdr:spPr>
        <a:xfrm>
          <a:off x="16370300" y="643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61240</xdr:rowOff>
    </xdr:from>
    <xdr:to>
      <xdr:col>81</xdr:col>
      <xdr:colOff>101600</xdr:colOff>
      <xdr:row>38</xdr:row>
      <xdr:rowOff>162840</xdr:rowOff>
    </xdr:to>
    <xdr:sp macro="" textlink="">
      <xdr:nvSpPr>
        <xdr:cNvPr id="542" name="楕円 541"/>
        <xdr:cNvSpPr/>
      </xdr:nvSpPr>
      <xdr:spPr>
        <a:xfrm>
          <a:off x="15430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153967</xdr:rowOff>
    </xdr:from>
    <xdr:ext cx="378565" cy="259045"/>
    <xdr:sp macro="" textlink="">
      <xdr:nvSpPr>
        <xdr:cNvPr id="543" name="テキスト ボックス 542"/>
        <xdr:cNvSpPr txBox="1"/>
      </xdr:nvSpPr>
      <xdr:spPr>
        <a:xfrm>
          <a:off x="15292017" y="66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10444</xdr:rowOff>
    </xdr:from>
    <xdr:to>
      <xdr:col>76</xdr:col>
      <xdr:colOff>165100</xdr:colOff>
      <xdr:row>38</xdr:row>
      <xdr:rowOff>112044</xdr:rowOff>
    </xdr:to>
    <xdr:sp macro="" textlink="">
      <xdr:nvSpPr>
        <xdr:cNvPr id="544" name="楕円 543"/>
        <xdr:cNvSpPr/>
      </xdr:nvSpPr>
      <xdr:spPr>
        <a:xfrm>
          <a:off x="14541500" y="65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103171</xdr:rowOff>
    </xdr:from>
    <xdr:ext cx="469744" cy="259045"/>
    <xdr:sp macro="" textlink="">
      <xdr:nvSpPr>
        <xdr:cNvPr id="545" name="テキスト ボックス 544"/>
        <xdr:cNvSpPr txBox="1"/>
      </xdr:nvSpPr>
      <xdr:spPr>
        <a:xfrm>
          <a:off x="14357428" y="66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83871</xdr:rowOff>
    </xdr:from>
    <xdr:to>
      <xdr:col>72</xdr:col>
      <xdr:colOff>38100</xdr:colOff>
      <xdr:row>38</xdr:row>
      <xdr:rowOff>14021</xdr:rowOff>
    </xdr:to>
    <xdr:sp macro="" textlink="">
      <xdr:nvSpPr>
        <xdr:cNvPr id="546" name="楕円 545"/>
        <xdr:cNvSpPr/>
      </xdr:nvSpPr>
      <xdr:spPr>
        <a:xfrm>
          <a:off x="136525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30548</xdr:rowOff>
    </xdr:from>
    <xdr:ext cx="469744" cy="259045"/>
    <xdr:sp macro="" textlink="">
      <xdr:nvSpPr>
        <xdr:cNvPr id="547" name="テキスト ボックス 546"/>
        <xdr:cNvSpPr txBox="1"/>
      </xdr:nvSpPr>
      <xdr:spPr>
        <a:xfrm>
          <a:off x="13468428" y="620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9942</xdr:rowOff>
    </xdr:from>
    <xdr:to>
      <xdr:col>67</xdr:col>
      <xdr:colOff>101600</xdr:colOff>
      <xdr:row>37</xdr:row>
      <xdr:rowOff>111542</xdr:rowOff>
    </xdr:to>
    <xdr:sp macro="" textlink="">
      <xdr:nvSpPr>
        <xdr:cNvPr id="548" name="楕円 547"/>
        <xdr:cNvSpPr/>
      </xdr:nvSpPr>
      <xdr:spPr>
        <a:xfrm>
          <a:off x="12763500" y="63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128069</xdr:rowOff>
    </xdr:from>
    <xdr:ext cx="469744" cy="259045"/>
    <xdr:sp macro="" textlink="">
      <xdr:nvSpPr>
        <xdr:cNvPr id="549" name="テキスト ボックス 548"/>
        <xdr:cNvSpPr txBox="1"/>
      </xdr:nvSpPr>
      <xdr:spPr>
        <a:xfrm>
          <a:off x="12579428" y="61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87179</xdr:rowOff>
    </xdr:from>
    <xdr:to>
      <xdr:col>85</xdr:col>
      <xdr:colOff>126364</xdr:colOff>
      <xdr:row>79</xdr:row>
      <xdr:rowOff>25667</xdr:rowOff>
    </xdr:to>
    <xdr:cxnSp macro="">
      <xdr:nvCxnSpPr>
        <xdr:cNvPr id="623" name="直線コネクタ 622"/>
        <xdr:cNvCxnSpPr/>
      </xdr:nvCxnSpPr>
      <xdr:spPr>
        <a:xfrm flipV="1">
          <a:off x="16317595" y="12260129"/>
          <a:ext cx="1269" cy="1310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29494</xdr:rowOff>
    </xdr:from>
    <xdr:ext cx="534377" cy="259045"/>
    <xdr:sp macro="" textlink="">
      <xdr:nvSpPr>
        <xdr:cNvPr id="624" name="公債費最小値テキスト"/>
        <xdr:cNvSpPr txBox="1"/>
      </xdr:nvSpPr>
      <xdr:spPr>
        <a:xfrm>
          <a:off x="16370300" y="135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25667</xdr:rowOff>
    </xdr:from>
    <xdr:to>
      <xdr:col>86</xdr:col>
      <xdr:colOff>25400</xdr:colOff>
      <xdr:row>79</xdr:row>
      <xdr:rowOff>25667</xdr:rowOff>
    </xdr:to>
    <xdr:cxnSp macro="">
      <xdr:nvCxnSpPr>
        <xdr:cNvPr id="625" name="直線コネクタ 624"/>
        <xdr:cNvCxnSpPr/>
      </xdr:nvCxnSpPr>
      <xdr:spPr>
        <a:xfrm>
          <a:off x="16230600" y="135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33856</xdr:rowOff>
    </xdr:from>
    <xdr:ext cx="534377" cy="259045"/>
    <xdr:sp macro="" textlink="">
      <xdr:nvSpPr>
        <xdr:cNvPr id="626" name="公債費最大値テキスト"/>
        <xdr:cNvSpPr txBox="1"/>
      </xdr:nvSpPr>
      <xdr:spPr>
        <a:xfrm>
          <a:off x="16370300" y="120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87179</xdr:rowOff>
    </xdr:from>
    <xdr:to>
      <xdr:col>86</xdr:col>
      <xdr:colOff>25400</xdr:colOff>
      <xdr:row>71</xdr:row>
      <xdr:rowOff>87179</xdr:rowOff>
    </xdr:to>
    <xdr:cxnSp macro="">
      <xdr:nvCxnSpPr>
        <xdr:cNvPr id="627" name="直線コネクタ 626"/>
        <xdr:cNvCxnSpPr/>
      </xdr:nvCxnSpPr>
      <xdr:spPr>
        <a:xfrm>
          <a:off x="16230600" y="1226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87179</xdr:rowOff>
    </xdr:from>
    <xdr:to>
      <xdr:col>85</xdr:col>
      <xdr:colOff>127000</xdr:colOff>
      <xdr:row>72</xdr:row>
      <xdr:rowOff>121469</xdr:rowOff>
    </xdr:to>
    <xdr:cxnSp macro="">
      <xdr:nvCxnSpPr>
        <xdr:cNvPr id="628" name="直線コネクタ 627"/>
        <xdr:cNvCxnSpPr/>
      </xdr:nvCxnSpPr>
      <xdr:spPr>
        <a:xfrm flipV="1">
          <a:off x="15481300" y="12260129"/>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166367</xdr:rowOff>
    </xdr:from>
    <xdr:ext cx="534377" cy="259045"/>
    <xdr:sp macro="" textlink="">
      <xdr:nvSpPr>
        <xdr:cNvPr id="629" name="公債費平均値テキスト"/>
        <xdr:cNvSpPr txBox="1"/>
      </xdr:nvSpPr>
      <xdr:spPr>
        <a:xfrm>
          <a:off x="16370300" y="1302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16490</xdr:rowOff>
    </xdr:from>
    <xdr:to>
      <xdr:col>85</xdr:col>
      <xdr:colOff>177800</xdr:colOff>
      <xdr:row>76</xdr:row>
      <xdr:rowOff>118090</xdr:rowOff>
    </xdr:to>
    <xdr:sp macro="" textlink="">
      <xdr:nvSpPr>
        <xdr:cNvPr id="630" name="フローチャート: 判断 629"/>
        <xdr:cNvSpPr/>
      </xdr:nvSpPr>
      <xdr:spPr>
        <a:xfrm>
          <a:off x="162687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121469</xdr:rowOff>
    </xdr:from>
    <xdr:to>
      <xdr:col>81</xdr:col>
      <xdr:colOff>50800</xdr:colOff>
      <xdr:row>72</xdr:row>
      <xdr:rowOff>146482</xdr:rowOff>
    </xdr:to>
    <xdr:cxnSp macro="">
      <xdr:nvCxnSpPr>
        <xdr:cNvPr id="631" name="直線コネクタ 630"/>
        <xdr:cNvCxnSpPr/>
      </xdr:nvCxnSpPr>
      <xdr:spPr>
        <a:xfrm flipV="1">
          <a:off x="14592300" y="12465869"/>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171138</xdr:rowOff>
    </xdr:from>
    <xdr:to>
      <xdr:col>81</xdr:col>
      <xdr:colOff>101600</xdr:colOff>
      <xdr:row>76</xdr:row>
      <xdr:rowOff>101288</xdr:rowOff>
    </xdr:to>
    <xdr:sp macro="" textlink="">
      <xdr:nvSpPr>
        <xdr:cNvPr id="632" name="フローチャート: 判断 631"/>
        <xdr:cNvSpPr/>
      </xdr:nvSpPr>
      <xdr:spPr>
        <a:xfrm>
          <a:off x="15430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92415</xdr:rowOff>
    </xdr:from>
    <xdr:ext cx="534377" cy="259045"/>
    <xdr:sp macro="" textlink="">
      <xdr:nvSpPr>
        <xdr:cNvPr id="633" name="テキスト ボックス 632"/>
        <xdr:cNvSpPr txBox="1"/>
      </xdr:nvSpPr>
      <xdr:spPr>
        <a:xfrm>
          <a:off x="15214111" y="131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146482</xdr:rowOff>
    </xdr:from>
    <xdr:to>
      <xdr:col>76</xdr:col>
      <xdr:colOff>114300</xdr:colOff>
      <xdr:row>73</xdr:row>
      <xdr:rowOff>58566</xdr:rowOff>
    </xdr:to>
    <xdr:cxnSp macro="">
      <xdr:nvCxnSpPr>
        <xdr:cNvPr id="634" name="直線コネクタ 633"/>
        <xdr:cNvCxnSpPr/>
      </xdr:nvCxnSpPr>
      <xdr:spPr>
        <a:xfrm flipV="1">
          <a:off x="13703300" y="12490882"/>
          <a:ext cx="889000" cy="8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20796</xdr:rowOff>
    </xdr:from>
    <xdr:to>
      <xdr:col>76</xdr:col>
      <xdr:colOff>165100</xdr:colOff>
      <xdr:row>76</xdr:row>
      <xdr:rowOff>122396</xdr:rowOff>
    </xdr:to>
    <xdr:sp macro="" textlink="">
      <xdr:nvSpPr>
        <xdr:cNvPr id="635" name="フローチャート: 判断 634"/>
        <xdr:cNvSpPr/>
      </xdr:nvSpPr>
      <xdr:spPr>
        <a:xfrm>
          <a:off x="14541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113523</xdr:rowOff>
    </xdr:from>
    <xdr:ext cx="534377" cy="259045"/>
    <xdr:sp macro="" textlink="">
      <xdr:nvSpPr>
        <xdr:cNvPr id="636" name="テキスト ボックス 635"/>
        <xdr:cNvSpPr txBox="1"/>
      </xdr:nvSpPr>
      <xdr:spPr>
        <a:xfrm>
          <a:off x="14325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58566</xdr:rowOff>
    </xdr:from>
    <xdr:to>
      <xdr:col>71</xdr:col>
      <xdr:colOff>177800</xdr:colOff>
      <xdr:row>73</xdr:row>
      <xdr:rowOff>91084</xdr:rowOff>
    </xdr:to>
    <xdr:cxnSp macro="">
      <xdr:nvCxnSpPr>
        <xdr:cNvPr id="637" name="直線コネクタ 636"/>
        <xdr:cNvCxnSpPr/>
      </xdr:nvCxnSpPr>
      <xdr:spPr>
        <a:xfrm flipV="1">
          <a:off x="12814300" y="12574416"/>
          <a:ext cx="88900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23825</xdr:rowOff>
    </xdr:from>
    <xdr:to>
      <xdr:col>72</xdr:col>
      <xdr:colOff>38100</xdr:colOff>
      <xdr:row>76</xdr:row>
      <xdr:rowOff>125425</xdr:rowOff>
    </xdr:to>
    <xdr:sp macro="" textlink="">
      <xdr:nvSpPr>
        <xdr:cNvPr id="638" name="フローチャート: 判断 637"/>
        <xdr:cNvSpPr/>
      </xdr:nvSpPr>
      <xdr:spPr>
        <a:xfrm>
          <a:off x="13652500" y="130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116552</xdr:rowOff>
    </xdr:from>
    <xdr:ext cx="534377" cy="259045"/>
    <xdr:sp macro="" textlink="">
      <xdr:nvSpPr>
        <xdr:cNvPr id="639" name="テキスト ボックス 638"/>
        <xdr:cNvSpPr txBox="1"/>
      </xdr:nvSpPr>
      <xdr:spPr>
        <a:xfrm>
          <a:off x="13436111" y="131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135096</xdr:rowOff>
    </xdr:from>
    <xdr:to>
      <xdr:col>67</xdr:col>
      <xdr:colOff>101600</xdr:colOff>
      <xdr:row>75</xdr:row>
      <xdr:rowOff>65246</xdr:rowOff>
    </xdr:to>
    <xdr:sp macro="" textlink="">
      <xdr:nvSpPr>
        <xdr:cNvPr id="640" name="フローチャート: 判断 639"/>
        <xdr:cNvSpPr/>
      </xdr:nvSpPr>
      <xdr:spPr>
        <a:xfrm>
          <a:off x="12763500" y="1282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56373</xdr:rowOff>
    </xdr:from>
    <xdr:ext cx="534377" cy="259045"/>
    <xdr:sp macro="" textlink="">
      <xdr:nvSpPr>
        <xdr:cNvPr id="641" name="テキスト ボックス 640"/>
        <xdr:cNvSpPr txBox="1"/>
      </xdr:nvSpPr>
      <xdr:spPr>
        <a:xfrm>
          <a:off x="12547111" y="129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36379</xdr:rowOff>
    </xdr:from>
    <xdr:to>
      <xdr:col>85</xdr:col>
      <xdr:colOff>177800</xdr:colOff>
      <xdr:row>71</xdr:row>
      <xdr:rowOff>137979</xdr:rowOff>
    </xdr:to>
    <xdr:sp macro="" textlink="">
      <xdr:nvSpPr>
        <xdr:cNvPr id="647" name="楕円 646"/>
        <xdr:cNvSpPr/>
      </xdr:nvSpPr>
      <xdr:spPr>
        <a:xfrm>
          <a:off x="16268700" y="1220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160856</xdr:rowOff>
    </xdr:from>
    <xdr:ext cx="534377" cy="259045"/>
    <xdr:sp macro="" textlink="">
      <xdr:nvSpPr>
        <xdr:cNvPr id="648" name="公債費該当値テキスト"/>
        <xdr:cNvSpPr txBox="1"/>
      </xdr:nvSpPr>
      <xdr:spPr>
        <a:xfrm>
          <a:off x="16370300" y="121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70669</xdr:rowOff>
    </xdr:from>
    <xdr:to>
      <xdr:col>81</xdr:col>
      <xdr:colOff>101600</xdr:colOff>
      <xdr:row>73</xdr:row>
      <xdr:rowOff>819</xdr:rowOff>
    </xdr:to>
    <xdr:sp macro="" textlink="">
      <xdr:nvSpPr>
        <xdr:cNvPr id="649" name="楕円 648"/>
        <xdr:cNvSpPr/>
      </xdr:nvSpPr>
      <xdr:spPr>
        <a:xfrm>
          <a:off x="15430500" y="12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17346</xdr:rowOff>
    </xdr:from>
    <xdr:ext cx="534377" cy="259045"/>
    <xdr:sp macro="" textlink="">
      <xdr:nvSpPr>
        <xdr:cNvPr id="650" name="テキスト ボックス 649"/>
        <xdr:cNvSpPr txBox="1"/>
      </xdr:nvSpPr>
      <xdr:spPr>
        <a:xfrm>
          <a:off x="15214111" y="121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95682</xdr:rowOff>
    </xdr:from>
    <xdr:to>
      <xdr:col>76</xdr:col>
      <xdr:colOff>165100</xdr:colOff>
      <xdr:row>73</xdr:row>
      <xdr:rowOff>25832</xdr:rowOff>
    </xdr:to>
    <xdr:sp macro="" textlink="">
      <xdr:nvSpPr>
        <xdr:cNvPr id="651" name="楕円 650"/>
        <xdr:cNvSpPr/>
      </xdr:nvSpPr>
      <xdr:spPr>
        <a:xfrm>
          <a:off x="14541500" y="124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42359</xdr:rowOff>
    </xdr:from>
    <xdr:ext cx="534377" cy="259045"/>
    <xdr:sp macro="" textlink="">
      <xdr:nvSpPr>
        <xdr:cNvPr id="652" name="テキスト ボックス 651"/>
        <xdr:cNvSpPr txBox="1"/>
      </xdr:nvSpPr>
      <xdr:spPr>
        <a:xfrm>
          <a:off x="14325111" y="122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7766</xdr:rowOff>
    </xdr:from>
    <xdr:to>
      <xdr:col>72</xdr:col>
      <xdr:colOff>38100</xdr:colOff>
      <xdr:row>73</xdr:row>
      <xdr:rowOff>109366</xdr:rowOff>
    </xdr:to>
    <xdr:sp macro="" textlink="">
      <xdr:nvSpPr>
        <xdr:cNvPr id="653" name="楕円 652"/>
        <xdr:cNvSpPr/>
      </xdr:nvSpPr>
      <xdr:spPr>
        <a:xfrm>
          <a:off x="13652500" y="125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125893</xdr:rowOff>
    </xdr:from>
    <xdr:ext cx="534377" cy="259045"/>
    <xdr:sp macro="" textlink="">
      <xdr:nvSpPr>
        <xdr:cNvPr id="654" name="テキスト ボックス 653"/>
        <xdr:cNvSpPr txBox="1"/>
      </xdr:nvSpPr>
      <xdr:spPr>
        <a:xfrm>
          <a:off x="13436111" y="122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40284</xdr:rowOff>
    </xdr:from>
    <xdr:to>
      <xdr:col>67</xdr:col>
      <xdr:colOff>101600</xdr:colOff>
      <xdr:row>73</xdr:row>
      <xdr:rowOff>141884</xdr:rowOff>
    </xdr:to>
    <xdr:sp macro="" textlink="">
      <xdr:nvSpPr>
        <xdr:cNvPr id="655" name="楕円 654"/>
        <xdr:cNvSpPr/>
      </xdr:nvSpPr>
      <xdr:spPr>
        <a:xfrm>
          <a:off x="12763500" y="125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158411</xdr:rowOff>
    </xdr:from>
    <xdr:ext cx="534377" cy="259045"/>
    <xdr:sp macro="" textlink="">
      <xdr:nvSpPr>
        <xdr:cNvPr id="656" name="テキスト ボックス 655"/>
        <xdr:cNvSpPr txBox="1"/>
      </xdr:nvSpPr>
      <xdr:spPr>
        <a:xfrm>
          <a:off x="12547111" y="1233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124194</xdr:rowOff>
    </xdr:from>
    <xdr:to>
      <xdr:col>85</xdr:col>
      <xdr:colOff>126364</xdr:colOff>
      <xdr:row>98</xdr:row>
      <xdr:rowOff>161189</xdr:rowOff>
    </xdr:to>
    <xdr:cxnSp macro="">
      <xdr:nvCxnSpPr>
        <xdr:cNvPr id="680" name="直線コネクタ 679"/>
        <xdr:cNvCxnSpPr/>
      </xdr:nvCxnSpPr>
      <xdr:spPr>
        <a:xfrm flipV="1">
          <a:off x="16317595" y="15554694"/>
          <a:ext cx="1269" cy="140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165016</xdr:rowOff>
    </xdr:from>
    <xdr:ext cx="469744" cy="259045"/>
    <xdr:sp macro="" textlink="">
      <xdr:nvSpPr>
        <xdr:cNvPr id="681" name="積立金最小値テキスト"/>
        <xdr:cNvSpPr txBox="1"/>
      </xdr:nvSpPr>
      <xdr:spPr>
        <a:xfrm>
          <a:off x="16370300" y="1696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161189</xdr:rowOff>
    </xdr:from>
    <xdr:to>
      <xdr:col>86</xdr:col>
      <xdr:colOff>25400</xdr:colOff>
      <xdr:row>98</xdr:row>
      <xdr:rowOff>161189</xdr:rowOff>
    </xdr:to>
    <xdr:cxnSp macro="">
      <xdr:nvCxnSpPr>
        <xdr:cNvPr id="682" name="直線コネクタ 681"/>
        <xdr:cNvCxnSpPr/>
      </xdr:nvCxnSpPr>
      <xdr:spPr>
        <a:xfrm>
          <a:off x="16230600" y="1696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70871</xdr:rowOff>
    </xdr:from>
    <xdr:ext cx="534377" cy="259045"/>
    <xdr:sp macro="" textlink="">
      <xdr:nvSpPr>
        <xdr:cNvPr id="683" name="積立金最大値テキスト"/>
        <xdr:cNvSpPr txBox="1"/>
      </xdr:nvSpPr>
      <xdr:spPr>
        <a:xfrm>
          <a:off x="16370300" y="153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124194</xdr:rowOff>
    </xdr:from>
    <xdr:to>
      <xdr:col>86</xdr:col>
      <xdr:colOff>25400</xdr:colOff>
      <xdr:row>90</xdr:row>
      <xdr:rowOff>124194</xdr:rowOff>
    </xdr:to>
    <xdr:cxnSp macro="">
      <xdr:nvCxnSpPr>
        <xdr:cNvPr id="684" name="直線コネクタ 683"/>
        <xdr:cNvCxnSpPr/>
      </xdr:nvCxnSpPr>
      <xdr:spPr>
        <a:xfrm>
          <a:off x="16230600" y="1555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110553</xdr:rowOff>
    </xdr:from>
    <xdr:to>
      <xdr:col>85</xdr:col>
      <xdr:colOff>127000</xdr:colOff>
      <xdr:row>96</xdr:row>
      <xdr:rowOff>85674</xdr:rowOff>
    </xdr:to>
    <xdr:cxnSp macro="">
      <xdr:nvCxnSpPr>
        <xdr:cNvPr id="685" name="直線コネクタ 684"/>
        <xdr:cNvCxnSpPr/>
      </xdr:nvCxnSpPr>
      <xdr:spPr>
        <a:xfrm>
          <a:off x="15481300" y="15883953"/>
          <a:ext cx="838200" cy="66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50410</xdr:rowOff>
    </xdr:from>
    <xdr:ext cx="534377" cy="259045"/>
    <xdr:sp macro="" textlink="">
      <xdr:nvSpPr>
        <xdr:cNvPr id="686" name="積立金平均値テキスト"/>
        <xdr:cNvSpPr txBox="1"/>
      </xdr:nvSpPr>
      <xdr:spPr>
        <a:xfrm>
          <a:off x="16370300" y="16509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71983</xdr:rowOff>
    </xdr:from>
    <xdr:to>
      <xdr:col>85</xdr:col>
      <xdr:colOff>177800</xdr:colOff>
      <xdr:row>97</xdr:row>
      <xdr:rowOff>2133</xdr:rowOff>
    </xdr:to>
    <xdr:sp macro="" textlink="">
      <xdr:nvSpPr>
        <xdr:cNvPr id="687" name="フローチャート: 判断 686"/>
        <xdr:cNvSpPr/>
      </xdr:nvSpPr>
      <xdr:spPr>
        <a:xfrm>
          <a:off x="16268700" y="165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110553</xdr:rowOff>
    </xdr:from>
    <xdr:to>
      <xdr:col>81</xdr:col>
      <xdr:colOff>50800</xdr:colOff>
      <xdr:row>94</xdr:row>
      <xdr:rowOff>57099</xdr:rowOff>
    </xdr:to>
    <xdr:cxnSp macro="">
      <xdr:nvCxnSpPr>
        <xdr:cNvPr id="688" name="直線コネクタ 687"/>
        <xdr:cNvCxnSpPr/>
      </xdr:nvCxnSpPr>
      <xdr:spPr>
        <a:xfrm flipV="1">
          <a:off x="14592300" y="15883953"/>
          <a:ext cx="889000" cy="2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158242</xdr:rowOff>
    </xdr:from>
    <xdr:to>
      <xdr:col>81</xdr:col>
      <xdr:colOff>101600</xdr:colOff>
      <xdr:row>96</xdr:row>
      <xdr:rowOff>88392</xdr:rowOff>
    </xdr:to>
    <xdr:sp macro="" textlink="">
      <xdr:nvSpPr>
        <xdr:cNvPr id="689" name="フローチャート: 判断 688"/>
        <xdr:cNvSpPr/>
      </xdr:nvSpPr>
      <xdr:spPr>
        <a:xfrm>
          <a:off x="15430500" y="1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79519</xdr:rowOff>
    </xdr:from>
    <xdr:ext cx="534377" cy="259045"/>
    <xdr:sp macro="" textlink="">
      <xdr:nvSpPr>
        <xdr:cNvPr id="690" name="テキスト ボックス 689"/>
        <xdr:cNvSpPr txBox="1"/>
      </xdr:nvSpPr>
      <xdr:spPr>
        <a:xfrm>
          <a:off x="15214111" y="1653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52336</xdr:rowOff>
    </xdr:from>
    <xdr:to>
      <xdr:col>76</xdr:col>
      <xdr:colOff>114300</xdr:colOff>
      <xdr:row>94</xdr:row>
      <xdr:rowOff>57099</xdr:rowOff>
    </xdr:to>
    <xdr:cxnSp macro="">
      <xdr:nvCxnSpPr>
        <xdr:cNvPr id="691" name="直線コネクタ 690"/>
        <xdr:cNvCxnSpPr/>
      </xdr:nvCxnSpPr>
      <xdr:spPr>
        <a:xfrm>
          <a:off x="13703300" y="15654286"/>
          <a:ext cx="889000" cy="5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1918</xdr:rowOff>
    </xdr:from>
    <xdr:to>
      <xdr:col>76</xdr:col>
      <xdr:colOff>165100</xdr:colOff>
      <xdr:row>96</xdr:row>
      <xdr:rowOff>103518</xdr:rowOff>
    </xdr:to>
    <xdr:sp macro="" textlink="">
      <xdr:nvSpPr>
        <xdr:cNvPr id="692" name="フローチャート: 判断 691"/>
        <xdr:cNvSpPr/>
      </xdr:nvSpPr>
      <xdr:spPr>
        <a:xfrm>
          <a:off x="14541500" y="1646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94645</xdr:rowOff>
    </xdr:from>
    <xdr:ext cx="534377" cy="259045"/>
    <xdr:sp macro="" textlink="">
      <xdr:nvSpPr>
        <xdr:cNvPr id="693" name="テキスト ボックス 692"/>
        <xdr:cNvSpPr txBox="1"/>
      </xdr:nvSpPr>
      <xdr:spPr>
        <a:xfrm>
          <a:off x="14325111" y="165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52336</xdr:rowOff>
    </xdr:from>
    <xdr:to>
      <xdr:col>71</xdr:col>
      <xdr:colOff>177800</xdr:colOff>
      <xdr:row>91</xdr:row>
      <xdr:rowOff>105868</xdr:rowOff>
    </xdr:to>
    <xdr:cxnSp macro="">
      <xdr:nvCxnSpPr>
        <xdr:cNvPr id="694" name="直線コネクタ 693"/>
        <xdr:cNvCxnSpPr/>
      </xdr:nvCxnSpPr>
      <xdr:spPr>
        <a:xfrm flipV="1">
          <a:off x="12814300" y="15654286"/>
          <a:ext cx="889000" cy="5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101206</xdr:rowOff>
    </xdr:from>
    <xdr:to>
      <xdr:col>72</xdr:col>
      <xdr:colOff>38100</xdr:colOff>
      <xdr:row>96</xdr:row>
      <xdr:rowOff>31356</xdr:rowOff>
    </xdr:to>
    <xdr:sp macro="" textlink="">
      <xdr:nvSpPr>
        <xdr:cNvPr id="695" name="フローチャート: 判断 694"/>
        <xdr:cNvSpPr/>
      </xdr:nvSpPr>
      <xdr:spPr>
        <a:xfrm>
          <a:off x="136525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22483</xdr:rowOff>
    </xdr:from>
    <xdr:ext cx="534377" cy="259045"/>
    <xdr:sp macro="" textlink="">
      <xdr:nvSpPr>
        <xdr:cNvPr id="696" name="テキスト ボックス 695"/>
        <xdr:cNvSpPr txBox="1"/>
      </xdr:nvSpPr>
      <xdr:spPr>
        <a:xfrm>
          <a:off x="13436111" y="164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109398</xdr:rowOff>
    </xdr:from>
    <xdr:to>
      <xdr:col>67</xdr:col>
      <xdr:colOff>101600</xdr:colOff>
      <xdr:row>95</xdr:row>
      <xdr:rowOff>39548</xdr:rowOff>
    </xdr:to>
    <xdr:sp macro="" textlink="">
      <xdr:nvSpPr>
        <xdr:cNvPr id="697" name="フローチャート: 判断 696"/>
        <xdr:cNvSpPr/>
      </xdr:nvSpPr>
      <xdr:spPr>
        <a:xfrm>
          <a:off x="12763500" y="162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30675</xdr:rowOff>
    </xdr:from>
    <xdr:ext cx="534377" cy="259045"/>
    <xdr:sp macro="" textlink="">
      <xdr:nvSpPr>
        <xdr:cNvPr id="698" name="テキスト ボックス 697"/>
        <xdr:cNvSpPr txBox="1"/>
      </xdr:nvSpPr>
      <xdr:spPr>
        <a:xfrm>
          <a:off x="12547111" y="163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34874</xdr:rowOff>
    </xdr:from>
    <xdr:to>
      <xdr:col>85</xdr:col>
      <xdr:colOff>177800</xdr:colOff>
      <xdr:row>96</xdr:row>
      <xdr:rowOff>136474</xdr:rowOff>
    </xdr:to>
    <xdr:sp macro="" textlink="">
      <xdr:nvSpPr>
        <xdr:cNvPr id="704" name="楕円 703"/>
        <xdr:cNvSpPr/>
      </xdr:nvSpPr>
      <xdr:spPr>
        <a:xfrm>
          <a:off x="16268700" y="164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57751</xdr:rowOff>
    </xdr:from>
    <xdr:ext cx="534377" cy="259045"/>
    <xdr:sp macro="" textlink="">
      <xdr:nvSpPr>
        <xdr:cNvPr id="705" name="積立金該当値テキスト"/>
        <xdr:cNvSpPr txBox="1"/>
      </xdr:nvSpPr>
      <xdr:spPr>
        <a:xfrm>
          <a:off x="16370300" y="163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59753</xdr:rowOff>
    </xdr:from>
    <xdr:to>
      <xdr:col>81</xdr:col>
      <xdr:colOff>101600</xdr:colOff>
      <xdr:row>92</xdr:row>
      <xdr:rowOff>161353</xdr:rowOff>
    </xdr:to>
    <xdr:sp macro="" textlink="">
      <xdr:nvSpPr>
        <xdr:cNvPr id="706" name="楕円 705"/>
        <xdr:cNvSpPr/>
      </xdr:nvSpPr>
      <xdr:spPr>
        <a:xfrm>
          <a:off x="15430500" y="158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6430</xdr:rowOff>
    </xdr:from>
    <xdr:ext cx="534377" cy="259045"/>
    <xdr:sp macro="" textlink="">
      <xdr:nvSpPr>
        <xdr:cNvPr id="707" name="テキスト ボックス 706"/>
        <xdr:cNvSpPr txBox="1"/>
      </xdr:nvSpPr>
      <xdr:spPr>
        <a:xfrm>
          <a:off x="15214111" y="1560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6299</xdr:rowOff>
    </xdr:from>
    <xdr:to>
      <xdr:col>76</xdr:col>
      <xdr:colOff>165100</xdr:colOff>
      <xdr:row>94</xdr:row>
      <xdr:rowOff>107899</xdr:rowOff>
    </xdr:to>
    <xdr:sp macro="" textlink="">
      <xdr:nvSpPr>
        <xdr:cNvPr id="708" name="楕円 707"/>
        <xdr:cNvSpPr/>
      </xdr:nvSpPr>
      <xdr:spPr>
        <a:xfrm>
          <a:off x="14541500" y="161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124426</xdr:rowOff>
    </xdr:from>
    <xdr:ext cx="534377" cy="259045"/>
    <xdr:sp macro="" textlink="">
      <xdr:nvSpPr>
        <xdr:cNvPr id="709" name="テキスト ボックス 708"/>
        <xdr:cNvSpPr txBox="1"/>
      </xdr:nvSpPr>
      <xdr:spPr>
        <a:xfrm>
          <a:off x="14325111" y="1589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1536</xdr:rowOff>
    </xdr:from>
    <xdr:to>
      <xdr:col>72</xdr:col>
      <xdr:colOff>38100</xdr:colOff>
      <xdr:row>91</xdr:row>
      <xdr:rowOff>103136</xdr:rowOff>
    </xdr:to>
    <xdr:sp macro="" textlink="">
      <xdr:nvSpPr>
        <xdr:cNvPr id="710" name="楕円 709"/>
        <xdr:cNvSpPr/>
      </xdr:nvSpPr>
      <xdr:spPr>
        <a:xfrm>
          <a:off x="13652500" y="156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119663</xdr:rowOff>
    </xdr:from>
    <xdr:ext cx="534377" cy="259045"/>
    <xdr:sp macro="" textlink="">
      <xdr:nvSpPr>
        <xdr:cNvPr id="711" name="テキスト ボックス 710"/>
        <xdr:cNvSpPr txBox="1"/>
      </xdr:nvSpPr>
      <xdr:spPr>
        <a:xfrm>
          <a:off x="13436111" y="153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55068</xdr:rowOff>
    </xdr:from>
    <xdr:to>
      <xdr:col>67</xdr:col>
      <xdr:colOff>101600</xdr:colOff>
      <xdr:row>91</xdr:row>
      <xdr:rowOff>156668</xdr:rowOff>
    </xdr:to>
    <xdr:sp macro="" textlink="">
      <xdr:nvSpPr>
        <xdr:cNvPr id="712" name="楕円 711"/>
        <xdr:cNvSpPr/>
      </xdr:nvSpPr>
      <xdr:spPr>
        <a:xfrm>
          <a:off x="12763500" y="156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1745</xdr:rowOff>
    </xdr:from>
    <xdr:ext cx="534377" cy="259045"/>
    <xdr:sp macro="" textlink="">
      <xdr:nvSpPr>
        <xdr:cNvPr id="713" name="テキスト ボックス 712"/>
        <xdr:cNvSpPr txBox="1"/>
      </xdr:nvSpPr>
      <xdr:spPr>
        <a:xfrm>
          <a:off x="12547111" y="154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71501</xdr:rowOff>
    </xdr:from>
    <xdr:to>
      <xdr:col>116</xdr:col>
      <xdr:colOff>62864</xdr:colOff>
      <xdr:row>39</xdr:row>
      <xdr:rowOff>44450</xdr:rowOff>
    </xdr:to>
    <xdr:cxnSp macro="">
      <xdr:nvCxnSpPr>
        <xdr:cNvPr id="737" name="直線コネクタ 736"/>
        <xdr:cNvCxnSpPr/>
      </xdr:nvCxnSpPr>
      <xdr:spPr>
        <a:xfrm flipV="1">
          <a:off x="22159595" y="5215001"/>
          <a:ext cx="1269" cy="151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18178</xdr:rowOff>
    </xdr:from>
    <xdr:ext cx="534377" cy="259045"/>
    <xdr:sp macro="" textlink="">
      <xdr:nvSpPr>
        <xdr:cNvPr id="740" name="投資及び出資金最大値テキスト"/>
        <xdr:cNvSpPr txBox="1"/>
      </xdr:nvSpPr>
      <xdr:spPr>
        <a:xfrm>
          <a:off x="22212300" y="499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71501</xdr:rowOff>
    </xdr:from>
    <xdr:to>
      <xdr:col>116</xdr:col>
      <xdr:colOff>152400</xdr:colOff>
      <xdr:row>30</xdr:row>
      <xdr:rowOff>71501</xdr:rowOff>
    </xdr:to>
    <xdr:cxnSp macro="">
      <xdr:nvCxnSpPr>
        <xdr:cNvPr id="741" name="直線コネクタ 740"/>
        <xdr:cNvCxnSpPr/>
      </xdr:nvCxnSpPr>
      <xdr:spPr>
        <a:xfrm>
          <a:off x="22072600" y="521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168910</xdr:rowOff>
    </xdr:from>
    <xdr:to>
      <xdr:col>116</xdr:col>
      <xdr:colOff>63500</xdr:colOff>
      <xdr:row>38</xdr:row>
      <xdr:rowOff>170434</xdr:rowOff>
    </xdr:to>
    <xdr:cxnSp macro="">
      <xdr:nvCxnSpPr>
        <xdr:cNvPr id="742" name="直線コネクタ 741"/>
        <xdr:cNvCxnSpPr/>
      </xdr:nvCxnSpPr>
      <xdr:spPr>
        <a:xfrm flipV="1">
          <a:off x="21323300" y="668401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162831</xdr:rowOff>
    </xdr:from>
    <xdr:ext cx="469744" cy="259045"/>
    <xdr:sp macro="" textlink="">
      <xdr:nvSpPr>
        <xdr:cNvPr id="743" name="投資及び出資金平均値テキスト"/>
        <xdr:cNvSpPr txBox="1"/>
      </xdr:nvSpPr>
      <xdr:spPr>
        <a:xfrm>
          <a:off x="22212300" y="633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139954</xdr:rowOff>
    </xdr:from>
    <xdr:to>
      <xdr:col>116</xdr:col>
      <xdr:colOff>114300</xdr:colOff>
      <xdr:row>38</xdr:row>
      <xdr:rowOff>70104</xdr:rowOff>
    </xdr:to>
    <xdr:sp macro="" textlink="">
      <xdr:nvSpPr>
        <xdr:cNvPr id="744" name="フローチャート: 判断 743"/>
        <xdr:cNvSpPr/>
      </xdr:nvSpPr>
      <xdr:spPr>
        <a:xfrm>
          <a:off x="221107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170434</xdr:rowOff>
    </xdr:from>
    <xdr:to>
      <xdr:col>111</xdr:col>
      <xdr:colOff>177800</xdr:colOff>
      <xdr:row>38</xdr:row>
      <xdr:rowOff>171196</xdr:rowOff>
    </xdr:to>
    <xdr:cxnSp macro="">
      <xdr:nvCxnSpPr>
        <xdr:cNvPr id="745" name="直線コネクタ 744"/>
        <xdr:cNvCxnSpPr/>
      </xdr:nvCxnSpPr>
      <xdr:spPr>
        <a:xfrm flipV="1">
          <a:off x="20434300" y="668553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46" name="フローチャート: 判断 745"/>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90441</xdr:rowOff>
    </xdr:from>
    <xdr:ext cx="469744" cy="259045"/>
    <xdr:sp macro="" textlink="">
      <xdr:nvSpPr>
        <xdr:cNvPr id="747" name="テキスト ボックス 746"/>
        <xdr:cNvSpPr txBox="1"/>
      </xdr:nvSpPr>
      <xdr:spPr>
        <a:xfrm>
          <a:off x="21088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171196</xdr:rowOff>
    </xdr:from>
    <xdr:to>
      <xdr:col>107</xdr:col>
      <xdr:colOff>50800</xdr:colOff>
      <xdr:row>39</xdr:row>
      <xdr:rowOff>381</xdr:rowOff>
    </xdr:to>
    <xdr:cxnSp macro="">
      <xdr:nvCxnSpPr>
        <xdr:cNvPr id="748" name="直線コネクタ 747"/>
        <xdr:cNvCxnSpPr/>
      </xdr:nvCxnSpPr>
      <xdr:spPr>
        <a:xfrm flipV="1">
          <a:off x="19545300" y="6686296"/>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136779</xdr:rowOff>
    </xdr:from>
    <xdr:to>
      <xdr:col>107</xdr:col>
      <xdr:colOff>101600</xdr:colOff>
      <xdr:row>38</xdr:row>
      <xdr:rowOff>66929</xdr:rowOff>
    </xdr:to>
    <xdr:sp macro="" textlink="">
      <xdr:nvSpPr>
        <xdr:cNvPr id="749" name="フローチャート: 判断 748"/>
        <xdr:cNvSpPr/>
      </xdr:nvSpPr>
      <xdr:spPr>
        <a:xfrm>
          <a:off x="20383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83456</xdr:rowOff>
    </xdr:from>
    <xdr:ext cx="469744" cy="259045"/>
    <xdr:sp macro="" textlink="">
      <xdr:nvSpPr>
        <xdr:cNvPr id="750" name="テキスト ボックス 749"/>
        <xdr:cNvSpPr txBox="1"/>
      </xdr:nvSpPr>
      <xdr:spPr>
        <a:xfrm>
          <a:off x="20199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381</xdr:rowOff>
    </xdr:from>
    <xdr:to>
      <xdr:col>102</xdr:col>
      <xdr:colOff>114300</xdr:colOff>
      <xdr:row>39</xdr:row>
      <xdr:rowOff>889</xdr:rowOff>
    </xdr:to>
    <xdr:cxnSp macro="">
      <xdr:nvCxnSpPr>
        <xdr:cNvPr id="751" name="直線コネクタ 750"/>
        <xdr:cNvCxnSpPr/>
      </xdr:nvCxnSpPr>
      <xdr:spPr>
        <a:xfrm flipV="1">
          <a:off x="18656300" y="668693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52" name="フローチャート: 判断 751"/>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101109</xdr:rowOff>
    </xdr:from>
    <xdr:ext cx="469744" cy="259045"/>
    <xdr:sp macro="" textlink="">
      <xdr:nvSpPr>
        <xdr:cNvPr id="753" name="テキスト ボックス 752"/>
        <xdr:cNvSpPr txBox="1"/>
      </xdr:nvSpPr>
      <xdr:spPr>
        <a:xfrm>
          <a:off x="19310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38481</xdr:rowOff>
    </xdr:from>
    <xdr:to>
      <xdr:col>98</xdr:col>
      <xdr:colOff>38100</xdr:colOff>
      <xdr:row>37</xdr:row>
      <xdr:rowOff>140081</xdr:rowOff>
    </xdr:to>
    <xdr:sp macro="" textlink="">
      <xdr:nvSpPr>
        <xdr:cNvPr id="754" name="フローチャート: 判断 753"/>
        <xdr:cNvSpPr/>
      </xdr:nvSpPr>
      <xdr:spPr>
        <a:xfrm>
          <a:off x="18605500" y="63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156608</xdr:rowOff>
    </xdr:from>
    <xdr:ext cx="469744" cy="259045"/>
    <xdr:sp macro="" textlink="">
      <xdr:nvSpPr>
        <xdr:cNvPr id="755" name="テキスト ボックス 754"/>
        <xdr:cNvSpPr txBox="1"/>
      </xdr:nvSpPr>
      <xdr:spPr>
        <a:xfrm>
          <a:off x="18421428" y="61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118110</xdr:rowOff>
    </xdr:from>
    <xdr:to>
      <xdr:col>116</xdr:col>
      <xdr:colOff>114300</xdr:colOff>
      <xdr:row>39</xdr:row>
      <xdr:rowOff>48260</xdr:rowOff>
    </xdr:to>
    <xdr:sp macro="" textlink="">
      <xdr:nvSpPr>
        <xdr:cNvPr id="761" name="楕円 760"/>
        <xdr:cNvSpPr/>
      </xdr:nvSpPr>
      <xdr:spPr>
        <a:xfrm>
          <a:off x="221107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33037</xdr:rowOff>
    </xdr:from>
    <xdr:ext cx="378565" cy="259045"/>
    <xdr:sp macro="" textlink="">
      <xdr:nvSpPr>
        <xdr:cNvPr id="762" name="投資及び出資金該当値テキスト"/>
        <xdr:cNvSpPr txBox="1"/>
      </xdr:nvSpPr>
      <xdr:spPr>
        <a:xfrm>
          <a:off x="22212300"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119634</xdr:rowOff>
    </xdr:from>
    <xdr:to>
      <xdr:col>112</xdr:col>
      <xdr:colOff>38100</xdr:colOff>
      <xdr:row>39</xdr:row>
      <xdr:rowOff>49784</xdr:rowOff>
    </xdr:to>
    <xdr:sp macro="" textlink="">
      <xdr:nvSpPr>
        <xdr:cNvPr id="763" name="楕円 762"/>
        <xdr:cNvSpPr/>
      </xdr:nvSpPr>
      <xdr:spPr>
        <a:xfrm>
          <a:off x="21272500" y="66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40911</xdr:rowOff>
    </xdr:from>
    <xdr:ext cx="378565" cy="259045"/>
    <xdr:sp macro="" textlink="">
      <xdr:nvSpPr>
        <xdr:cNvPr id="764" name="テキスト ボックス 763"/>
        <xdr:cNvSpPr txBox="1"/>
      </xdr:nvSpPr>
      <xdr:spPr>
        <a:xfrm>
          <a:off x="21134017" y="672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120396</xdr:rowOff>
    </xdr:from>
    <xdr:to>
      <xdr:col>107</xdr:col>
      <xdr:colOff>101600</xdr:colOff>
      <xdr:row>39</xdr:row>
      <xdr:rowOff>50546</xdr:rowOff>
    </xdr:to>
    <xdr:sp macro="" textlink="">
      <xdr:nvSpPr>
        <xdr:cNvPr id="765" name="楕円 764"/>
        <xdr:cNvSpPr/>
      </xdr:nvSpPr>
      <xdr:spPr>
        <a:xfrm>
          <a:off x="20383500" y="66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41673</xdr:rowOff>
    </xdr:from>
    <xdr:ext cx="378565" cy="259045"/>
    <xdr:sp macro="" textlink="">
      <xdr:nvSpPr>
        <xdr:cNvPr id="766" name="テキスト ボックス 765"/>
        <xdr:cNvSpPr txBox="1"/>
      </xdr:nvSpPr>
      <xdr:spPr>
        <a:xfrm>
          <a:off x="20245017" y="672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121031</xdr:rowOff>
    </xdr:from>
    <xdr:to>
      <xdr:col>102</xdr:col>
      <xdr:colOff>165100</xdr:colOff>
      <xdr:row>39</xdr:row>
      <xdr:rowOff>51181</xdr:rowOff>
    </xdr:to>
    <xdr:sp macro="" textlink="">
      <xdr:nvSpPr>
        <xdr:cNvPr id="767" name="楕円 766"/>
        <xdr:cNvSpPr/>
      </xdr:nvSpPr>
      <xdr:spPr>
        <a:xfrm>
          <a:off x="19494500" y="66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42308</xdr:rowOff>
    </xdr:from>
    <xdr:ext cx="378565" cy="259045"/>
    <xdr:sp macro="" textlink="">
      <xdr:nvSpPr>
        <xdr:cNvPr id="768" name="テキスト ボックス 767"/>
        <xdr:cNvSpPr txBox="1"/>
      </xdr:nvSpPr>
      <xdr:spPr>
        <a:xfrm>
          <a:off x="19356017" y="672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121539</xdr:rowOff>
    </xdr:from>
    <xdr:to>
      <xdr:col>98</xdr:col>
      <xdr:colOff>38100</xdr:colOff>
      <xdr:row>39</xdr:row>
      <xdr:rowOff>51689</xdr:rowOff>
    </xdr:to>
    <xdr:sp macro="" textlink="">
      <xdr:nvSpPr>
        <xdr:cNvPr id="769" name="楕円 768"/>
        <xdr:cNvSpPr/>
      </xdr:nvSpPr>
      <xdr:spPr>
        <a:xfrm>
          <a:off x="18605500" y="66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42816</xdr:rowOff>
    </xdr:from>
    <xdr:ext cx="378565" cy="259045"/>
    <xdr:sp macro="" textlink="">
      <xdr:nvSpPr>
        <xdr:cNvPr id="770" name="テキスト ボックス 769"/>
        <xdr:cNvSpPr txBox="1"/>
      </xdr:nvSpPr>
      <xdr:spPr>
        <a:xfrm>
          <a:off x="18467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97500</xdr:rowOff>
    </xdr:from>
    <xdr:to>
      <xdr:col>116</xdr:col>
      <xdr:colOff>62864</xdr:colOff>
      <xdr:row>58</xdr:row>
      <xdr:rowOff>139700</xdr:rowOff>
    </xdr:to>
    <xdr:cxnSp macro="">
      <xdr:nvCxnSpPr>
        <xdr:cNvPr id="792" name="直線コネクタ 791"/>
        <xdr:cNvCxnSpPr/>
      </xdr:nvCxnSpPr>
      <xdr:spPr>
        <a:xfrm flipV="1">
          <a:off x="22159595" y="9012900"/>
          <a:ext cx="1269" cy="1070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44177</xdr:rowOff>
    </xdr:from>
    <xdr:ext cx="534377" cy="259045"/>
    <xdr:sp macro="" textlink="">
      <xdr:nvSpPr>
        <xdr:cNvPr id="795" name="貸付金最大値テキスト"/>
        <xdr:cNvSpPr txBox="1"/>
      </xdr:nvSpPr>
      <xdr:spPr>
        <a:xfrm>
          <a:off x="22212300" y="878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97500</xdr:rowOff>
    </xdr:from>
    <xdr:to>
      <xdr:col>116</xdr:col>
      <xdr:colOff>152400</xdr:colOff>
      <xdr:row>52</xdr:row>
      <xdr:rowOff>97500</xdr:rowOff>
    </xdr:to>
    <xdr:cxnSp macro="">
      <xdr:nvCxnSpPr>
        <xdr:cNvPr id="796" name="直線コネクタ 795"/>
        <xdr:cNvCxnSpPr/>
      </xdr:nvCxnSpPr>
      <xdr:spPr>
        <a:xfrm>
          <a:off x="22072600" y="901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41356</xdr:rowOff>
    </xdr:from>
    <xdr:to>
      <xdr:col>116</xdr:col>
      <xdr:colOff>63500</xdr:colOff>
      <xdr:row>57</xdr:row>
      <xdr:rowOff>43276</xdr:rowOff>
    </xdr:to>
    <xdr:cxnSp macro="">
      <xdr:nvCxnSpPr>
        <xdr:cNvPr id="797" name="直線コネクタ 796"/>
        <xdr:cNvCxnSpPr/>
      </xdr:nvCxnSpPr>
      <xdr:spPr>
        <a:xfrm>
          <a:off x="21323300" y="9814006"/>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152869</xdr:rowOff>
    </xdr:from>
    <xdr:ext cx="469744" cy="259045"/>
    <xdr:sp macro="" textlink="">
      <xdr:nvSpPr>
        <xdr:cNvPr id="798" name="貸付金平均値テキスト"/>
        <xdr:cNvSpPr txBox="1"/>
      </xdr:nvSpPr>
      <xdr:spPr>
        <a:xfrm>
          <a:off x="22212300" y="9754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2992</xdr:rowOff>
    </xdr:from>
    <xdr:to>
      <xdr:col>116</xdr:col>
      <xdr:colOff>114300</xdr:colOff>
      <xdr:row>57</xdr:row>
      <xdr:rowOff>104592</xdr:rowOff>
    </xdr:to>
    <xdr:sp macro="" textlink="">
      <xdr:nvSpPr>
        <xdr:cNvPr id="799" name="フローチャート: 判断 798"/>
        <xdr:cNvSpPr/>
      </xdr:nvSpPr>
      <xdr:spPr>
        <a:xfrm>
          <a:off x="22110700" y="97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41356</xdr:rowOff>
    </xdr:from>
    <xdr:to>
      <xdr:col>111</xdr:col>
      <xdr:colOff>177800</xdr:colOff>
      <xdr:row>57</xdr:row>
      <xdr:rowOff>42088</xdr:rowOff>
    </xdr:to>
    <xdr:cxnSp macro="">
      <xdr:nvCxnSpPr>
        <xdr:cNvPr id="800" name="直線コネクタ 799"/>
        <xdr:cNvCxnSpPr/>
      </xdr:nvCxnSpPr>
      <xdr:spPr>
        <a:xfrm flipV="1">
          <a:off x="20434300" y="9814006"/>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164155</xdr:rowOff>
    </xdr:from>
    <xdr:to>
      <xdr:col>112</xdr:col>
      <xdr:colOff>38100</xdr:colOff>
      <xdr:row>57</xdr:row>
      <xdr:rowOff>94305</xdr:rowOff>
    </xdr:to>
    <xdr:sp macro="" textlink="">
      <xdr:nvSpPr>
        <xdr:cNvPr id="801" name="フローチャート: 判断 800"/>
        <xdr:cNvSpPr/>
      </xdr:nvSpPr>
      <xdr:spPr>
        <a:xfrm>
          <a:off x="212725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85432</xdr:rowOff>
    </xdr:from>
    <xdr:ext cx="469744" cy="259045"/>
    <xdr:sp macro="" textlink="">
      <xdr:nvSpPr>
        <xdr:cNvPr id="802" name="テキスト ボックス 801"/>
        <xdr:cNvSpPr txBox="1"/>
      </xdr:nvSpPr>
      <xdr:spPr>
        <a:xfrm>
          <a:off x="21088428" y="985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42088</xdr:rowOff>
    </xdr:from>
    <xdr:to>
      <xdr:col>107</xdr:col>
      <xdr:colOff>50800</xdr:colOff>
      <xdr:row>57</xdr:row>
      <xdr:rowOff>43779</xdr:rowOff>
    </xdr:to>
    <xdr:cxnSp macro="">
      <xdr:nvCxnSpPr>
        <xdr:cNvPr id="803" name="直線コネクタ 802"/>
        <xdr:cNvCxnSpPr/>
      </xdr:nvCxnSpPr>
      <xdr:spPr>
        <a:xfrm flipV="1">
          <a:off x="19545300" y="9814738"/>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140243</xdr:rowOff>
    </xdr:from>
    <xdr:to>
      <xdr:col>107</xdr:col>
      <xdr:colOff>101600</xdr:colOff>
      <xdr:row>57</xdr:row>
      <xdr:rowOff>70393</xdr:rowOff>
    </xdr:to>
    <xdr:sp macro="" textlink="">
      <xdr:nvSpPr>
        <xdr:cNvPr id="804" name="フローチャート: 判断 803"/>
        <xdr:cNvSpPr/>
      </xdr:nvSpPr>
      <xdr:spPr>
        <a:xfrm>
          <a:off x="20383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86920</xdr:rowOff>
    </xdr:from>
    <xdr:ext cx="469744" cy="259045"/>
    <xdr:sp macro="" textlink="">
      <xdr:nvSpPr>
        <xdr:cNvPr id="805" name="テキスト ボックス 804"/>
        <xdr:cNvSpPr txBox="1"/>
      </xdr:nvSpPr>
      <xdr:spPr>
        <a:xfrm>
          <a:off x="20199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43779</xdr:rowOff>
    </xdr:from>
    <xdr:to>
      <xdr:col>102</xdr:col>
      <xdr:colOff>114300</xdr:colOff>
      <xdr:row>57</xdr:row>
      <xdr:rowOff>47940</xdr:rowOff>
    </xdr:to>
    <xdr:cxnSp macro="">
      <xdr:nvCxnSpPr>
        <xdr:cNvPr id="806" name="直線コネクタ 805"/>
        <xdr:cNvCxnSpPr/>
      </xdr:nvCxnSpPr>
      <xdr:spPr>
        <a:xfrm flipV="1">
          <a:off x="18656300" y="981642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141661</xdr:rowOff>
    </xdr:from>
    <xdr:to>
      <xdr:col>102</xdr:col>
      <xdr:colOff>165100</xdr:colOff>
      <xdr:row>57</xdr:row>
      <xdr:rowOff>71811</xdr:rowOff>
    </xdr:to>
    <xdr:sp macro="" textlink="">
      <xdr:nvSpPr>
        <xdr:cNvPr id="807" name="フローチャート: 判断 806"/>
        <xdr:cNvSpPr/>
      </xdr:nvSpPr>
      <xdr:spPr>
        <a:xfrm>
          <a:off x="19494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88338</xdr:rowOff>
    </xdr:from>
    <xdr:ext cx="469744" cy="259045"/>
    <xdr:sp macro="" textlink="">
      <xdr:nvSpPr>
        <xdr:cNvPr id="808" name="テキスト ボックス 807"/>
        <xdr:cNvSpPr txBox="1"/>
      </xdr:nvSpPr>
      <xdr:spPr>
        <a:xfrm>
          <a:off x="19310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121498</xdr:rowOff>
    </xdr:from>
    <xdr:to>
      <xdr:col>98</xdr:col>
      <xdr:colOff>38100</xdr:colOff>
      <xdr:row>57</xdr:row>
      <xdr:rowOff>51648</xdr:rowOff>
    </xdr:to>
    <xdr:sp macro="" textlink="">
      <xdr:nvSpPr>
        <xdr:cNvPr id="809" name="フローチャート: 判断 808"/>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68175</xdr:rowOff>
    </xdr:from>
    <xdr:ext cx="469744" cy="259045"/>
    <xdr:sp macro="" textlink="">
      <xdr:nvSpPr>
        <xdr:cNvPr id="810" name="テキスト ボックス 809"/>
        <xdr:cNvSpPr txBox="1"/>
      </xdr:nvSpPr>
      <xdr:spPr>
        <a:xfrm>
          <a:off x="18421428"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163926</xdr:rowOff>
    </xdr:from>
    <xdr:to>
      <xdr:col>116</xdr:col>
      <xdr:colOff>114300</xdr:colOff>
      <xdr:row>57</xdr:row>
      <xdr:rowOff>94076</xdr:rowOff>
    </xdr:to>
    <xdr:sp macro="" textlink="">
      <xdr:nvSpPr>
        <xdr:cNvPr id="816" name="楕円 815"/>
        <xdr:cNvSpPr/>
      </xdr:nvSpPr>
      <xdr:spPr>
        <a:xfrm>
          <a:off x="22110700" y="97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15353</xdr:rowOff>
    </xdr:from>
    <xdr:ext cx="469744" cy="259045"/>
    <xdr:sp macro="" textlink="">
      <xdr:nvSpPr>
        <xdr:cNvPr id="817" name="貸付金該当値テキスト"/>
        <xdr:cNvSpPr txBox="1"/>
      </xdr:nvSpPr>
      <xdr:spPr>
        <a:xfrm>
          <a:off x="22212300" y="961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162006</xdr:rowOff>
    </xdr:from>
    <xdr:to>
      <xdr:col>112</xdr:col>
      <xdr:colOff>38100</xdr:colOff>
      <xdr:row>57</xdr:row>
      <xdr:rowOff>92156</xdr:rowOff>
    </xdr:to>
    <xdr:sp macro="" textlink="">
      <xdr:nvSpPr>
        <xdr:cNvPr id="818" name="楕円 817"/>
        <xdr:cNvSpPr/>
      </xdr:nvSpPr>
      <xdr:spPr>
        <a:xfrm>
          <a:off x="21272500" y="976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108683</xdr:rowOff>
    </xdr:from>
    <xdr:ext cx="469744" cy="259045"/>
    <xdr:sp macro="" textlink="">
      <xdr:nvSpPr>
        <xdr:cNvPr id="819" name="テキスト ボックス 818"/>
        <xdr:cNvSpPr txBox="1"/>
      </xdr:nvSpPr>
      <xdr:spPr>
        <a:xfrm>
          <a:off x="21088428" y="95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162738</xdr:rowOff>
    </xdr:from>
    <xdr:to>
      <xdr:col>107</xdr:col>
      <xdr:colOff>101600</xdr:colOff>
      <xdr:row>57</xdr:row>
      <xdr:rowOff>92888</xdr:rowOff>
    </xdr:to>
    <xdr:sp macro="" textlink="">
      <xdr:nvSpPr>
        <xdr:cNvPr id="820" name="楕円 819"/>
        <xdr:cNvSpPr/>
      </xdr:nvSpPr>
      <xdr:spPr>
        <a:xfrm>
          <a:off x="20383500" y="97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84015</xdr:rowOff>
    </xdr:from>
    <xdr:ext cx="469744" cy="259045"/>
    <xdr:sp macro="" textlink="">
      <xdr:nvSpPr>
        <xdr:cNvPr id="821" name="テキスト ボックス 820"/>
        <xdr:cNvSpPr txBox="1"/>
      </xdr:nvSpPr>
      <xdr:spPr>
        <a:xfrm>
          <a:off x="20199428" y="98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164429</xdr:rowOff>
    </xdr:from>
    <xdr:to>
      <xdr:col>102</xdr:col>
      <xdr:colOff>165100</xdr:colOff>
      <xdr:row>57</xdr:row>
      <xdr:rowOff>94579</xdr:rowOff>
    </xdr:to>
    <xdr:sp macro="" textlink="">
      <xdr:nvSpPr>
        <xdr:cNvPr id="822" name="楕円 821"/>
        <xdr:cNvSpPr/>
      </xdr:nvSpPr>
      <xdr:spPr>
        <a:xfrm>
          <a:off x="19494500" y="97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85706</xdr:rowOff>
    </xdr:from>
    <xdr:ext cx="469744" cy="259045"/>
    <xdr:sp macro="" textlink="">
      <xdr:nvSpPr>
        <xdr:cNvPr id="823" name="テキスト ボックス 822"/>
        <xdr:cNvSpPr txBox="1"/>
      </xdr:nvSpPr>
      <xdr:spPr>
        <a:xfrm>
          <a:off x="19310428" y="985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168590</xdr:rowOff>
    </xdr:from>
    <xdr:to>
      <xdr:col>98</xdr:col>
      <xdr:colOff>38100</xdr:colOff>
      <xdr:row>57</xdr:row>
      <xdr:rowOff>98740</xdr:rowOff>
    </xdr:to>
    <xdr:sp macro="" textlink="">
      <xdr:nvSpPr>
        <xdr:cNvPr id="824" name="楕円 823"/>
        <xdr:cNvSpPr/>
      </xdr:nvSpPr>
      <xdr:spPr>
        <a:xfrm>
          <a:off x="18605500" y="976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89867</xdr:rowOff>
    </xdr:from>
    <xdr:ext cx="469744" cy="259045"/>
    <xdr:sp macro="" textlink="">
      <xdr:nvSpPr>
        <xdr:cNvPr id="825" name="テキスト ボックス 824"/>
        <xdr:cNvSpPr txBox="1"/>
      </xdr:nvSpPr>
      <xdr:spPr>
        <a:xfrm>
          <a:off x="18421428" y="986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6" name="テキスト ボックス 845"/>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8" name="テキスト ボックス 847"/>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171148</xdr:rowOff>
    </xdr:from>
    <xdr:to>
      <xdr:col>116</xdr:col>
      <xdr:colOff>62864</xdr:colOff>
      <xdr:row>78</xdr:row>
      <xdr:rowOff>99434</xdr:rowOff>
    </xdr:to>
    <xdr:cxnSp macro="">
      <xdr:nvCxnSpPr>
        <xdr:cNvPr id="852" name="直線コネクタ 851"/>
        <xdr:cNvCxnSpPr/>
      </xdr:nvCxnSpPr>
      <xdr:spPr>
        <a:xfrm flipV="1">
          <a:off x="22159595" y="12172648"/>
          <a:ext cx="1269" cy="129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103261</xdr:rowOff>
    </xdr:from>
    <xdr:ext cx="534377" cy="259045"/>
    <xdr:sp macro="" textlink="">
      <xdr:nvSpPr>
        <xdr:cNvPr id="853" name="繰出金最小値テキスト"/>
        <xdr:cNvSpPr txBox="1"/>
      </xdr:nvSpPr>
      <xdr:spPr>
        <a:xfrm>
          <a:off x="22212300" y="134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99434</xdr:rowOff>
    </xdr:from>
    <xdr:to>
      <xdr:col>116</xdr:col>
      <xdr:colOff>152400</xdr:colOff>
      <xdr:row>78</xdr:row>
      <xdr:rowOff>99434</xdr:rowOff>
    </xdr:to>
    <xdr:cxnSp macro="">
      <xdr:nvCxnSpPr>
        <xdr:cNvPr id="854" name="直線コネクタ 853"/>
        <xdr:cNvCxnSpPr/>
      </xdr:nvCxnSpPr>
      <xdr:spPr>
        <a:xfrm>
          <a:off x="22072600" y="1347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117825</xdr:rowOff>
    </xdr:from>
    <xdr:ext cx="534377" cy="259045"/>
    <xdr:sp macro="" textlink="">
      <xdr:nvSpPr>
        <xdr:cNvPr id="855" name="繰出金最大値テキスト"/>
        <xdr:cNvSpPr txBox="1"/>
      </xdr:nvSpPr>
      <xdr:spPr>
        <a:xfrm>
          <a:off x="22212300" y="1194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171148</xdr:rowOff>
    </xdr:from>
    <xdr:to>
      <xdr:col>116</xdr:col>
      <xdr:colOff>152400</xdr:colOff>
      <xdr:row>70</xdr:row>
      <xdr:rowOff>171148</xdr:rowOff>
    </xdr:to>
    <xdr:cxnSp macro="">
      <xdr:nvCxnSpPr>
        <xdr:cNvPr id="856" name="直線コネクタ 855"/>
        <xdr:cNvCxnSpPr/>
      </xdr:nvCxnSpPr>
      <xdr:spPr>
        <a:xfrm>
          <a:off x="22072600" y="1217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114423</xdr:rowOff>
    </xdr:from>
    <xdr:to>
      <xdr:col>116</xdr:col>
      <xdr:colOff>63500</xdr:colOff>
      <xdr:row>75</xdr:row>
      <xdr:rowOff>124416</xdr:rowOff>
    </xdr:to>
    <xdr:cxnSp macro="">
      <xdr:nvCxnSpPr>
        <xdr:cNvPr id="857" name="直線コネクタ 856"/>
        <xdr:cNvCxnSpPr/>
      </xdr:nvCxnSpPr>
      <xdr:spPr>
        <a:xfrm flipV="1">
          <a:off x="21323300" y="12973173"/>
          <a:ext cx="8382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24582</xdr:rowOff>
    </xdr:from>
    <xdr:ext cx="534377" cy="259045"/>
    <xdr:sp macro="" textlink="">
      <xdr:nvSpPr>
        <xdr:cNvPr id="858" name="繰出金平均値テキスト"/>
        <xdr:cNvSpPr txBox="1"/>
      </xdr:nvSpPr>
      <xdr:spPr>
        <a:xfrm>
          <a:off x="22212300" y="1271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xdr:rowOff>
    </xdr:from>
    <xdr:to>
      <xdr:col>116</xdr:col>
      <xdr:colOff>114300</xdr:colOff>
      <xdr:row>75</xdr:row>
      <xdr:rowOff>103305</xdr:rowOff>
    </xdr:to>
    <xdr:sp macro="" textlink="">
      <xdr:nvSpPr>
        <xdr:cNvPr id="859" name="フローチャート: 判断 858"/>
        <xdr:cNvSpPr/>
      </xdr:nvSpPr>
      <xdr:spPr>
        <a:xfrm>
          <a:off x="22110700" y="128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124416</xdr:rowOff>
    </xdr:from>
    <xdr:to>
      <xdr:col>111</xdr:col>
      <xdr:colOff>177800</xdr:colOff>
      <xdr:row>75</xdr:row>
      <xdr:rowOff>162168</xdr:rowOff>
    </xdr:to>
    <xdr:cxnSp macro="">
      <xdr:nvCxnSpPr>
        <xdr:cNvPr id="860" name="直線コネクタ 859"/>
        <xdr:cNvCxnSpPr/>
      </xdr:nvCxnSpPr>
      <xdr:spPr>
        <a:xfrm flipV="1">
          <a:off x="20434300" y="12983166"/>
          <a:ext cx="889000" cy="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32142</xdr:rowOff>
    </xdr:from>
    <xdr:to>
      <xdr:col>112</xdr:col>
      <xdr:colOff>38100</xdr:colOff>
      <xdr:row>75</xdr:row>
      <xdr:rowOff>133742</xdr:rowOff>
    </xdr:to>
    <xdr:sp macro="" textlink="">
      <xdr:nvSpPr>
        <xdr:cNvPr id="861" name="フローチャート: 判断 860"/>
        <xdr:cNvSpPr/>
      </xdr:nvSpPr>
      <xdr:spPr>
        <a:xfrm>
          <a:off x="21272500" y="1289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150269</xdr:rowOff>
    </xdr:from>
    <xdr:ext cx="534377" cy="259045"/>
    <xdr:sp macro="" textlink="">
      <xdr:nvSpPr>
        <xdr:cNvPr id="862" name="テキスト ボックス 861"/>
        <xdr:cNvSpPr txBox="1"/>
      </xdr:nvSpPr>
      <xdr:spPr>
        <a:xfrm>
          <a:off x="21056111" y="1266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113378</xdr:rowOff>
    </xdr:from>
    <xdr:to>
      <xdr:col>107</xdr:col>
      <xdr:colOff>50800</xdr:colOff>
      <xdr:row>75</xdr:row>
      <xdr:rowOff>162168</xdr:rowOff>
    </xdr:to>
    <xdr:cxnSp macro="">
      <xdr:nvCxnSpPr>
        <xdr:cNvPr id="863" name="直線コネクタ 862"/>
        <xdr:cNvCxnSpPr/>
      </xdr:nvCxnSpPr>
      <xdr:spPr>
        <a:xfrm>
          <a:off x="19545300" y="12800678"/>
          <a:ext cx="889000" cy="2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167571</xdr:rowOff>
    </xdr:from>
    <xdr:to>
      <xdr:col>107</xdr:col>
      <xdr:colOff>101600</xdr:colOff>
      <xdr:row>75</xdr:row>
      <xdr:rowOff>97721</xdr:rowOff>
    </xdr:to>
    <xdr:sp macro="" textlink="">
      <xdr:nvSpPr>
        <xdr:cNvPr id="864" name="フローチャート: 判断 863"/>
        <xdr:cNvSpPr/>
      </xdr:nvSpPr>
      <xdr:spPr>
        <a:xfrm>
          <a:off x="203835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114248</xdr:rowOff>
    </xdr:from>
    <xdr:ext cx="534377" cy="259045"/>
    <xdr:sp macro="" textlink="">
      <xdr:nvSpPr>
        <xdr:cNvPr id="865" name="テキスト ボックス 864"/>
        <xdr:cNvSpPr txBox="1"/>
      </xdr:nvSpPr>
      <xdr:spPr>
        <a:xfrm>
          <a:off x="20167111" y="126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113378</xdr:rowOff>
    </xdr:from>
    <xdr:to>
      <xdr:col>102</xdr:col>
      <xdr:colOff>114300</xdr:colOff>
      <xdr:row>74</xdr:row>
      <xdr:rowOff>159458</xdr:rowOff>
    </xdr:to>
    <xdr:cxnSp macro="">
      <xdr:nvCxnSpPr>
        <xdr:cNvPr id="866" name="直線コネクタ 865"/>
        <xdr:cNvCxnSpPr/>
      </xdr:nvCxnSpPr>
      <xdr:spPr>
        <a:xfrm flipV="1">
          <a:off x="18656300" y="12800678"/>
          <a:ext cx="8890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98501</xdr:rowOff>
    </xdr:from>
    <xdr:to>
      <xdr:col>102</xdr:col>
      <xdr:colOff>165100</xdr:colOff>
      <xdr:row>75</xdr:row>
      <xdr:rowOff>28651</xdr:rowOff>
    </xdr:to>
    <xdr:sp macro="" textlink="">
      <xdr:nvSpPr>
        <xdr:cNvPr id="867" name="フローチャート: 判断 866"/>
        <xdr:cNvSpPr/>
      </xdr:nvSpPr>
      <xdr:spPr>
        <a:xfrm>
          <a:off x="19494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19778</xdr:rowOff>
    </xdr:from>
    <xdr:ext cx="534377" cy="259045"/>
    <xdr:sp macro="" textlink="">
      <xdr:nvSpPr>
        <xdr:cNvPr id="868" name="テキスト ボックス 867"/>
        <xdr:cNvSpPr txBox="1"/>
      </xdr:nvSpPr>
      <xdr:spPr>
        <a:xfrm>
          <a:off x="19278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24990</xdr:rowOff>
    </xdr:from>
    <xdr:to>
      <xdr:col>98</xdr:col>
      <xdr:colOff>38100</xdr:colOff>
      <xdr:row>73</xdr:row>
      <xdr:rowOff>126590</xdr:rowOff>
    </xdr:to>
    <xdr:sp macro="" textlink="">
      <xdr:nvSpPr>
        <xdr:cNvPr id="869" name="フローチャート: 判断 868"/>
        <xdr:cNvSpPr/>
      </xdr:nvSpPr>
      <xdr:spPr>
        <a:xfrm>
          <a:off x="18605500" y="125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143117</xdr:rowOff>
    </xdr:from>
    <xdr:ext cx="534377" cy="259045"/>
    <xdr:sp macro="" textlink="">
      <xdr:nvSpPr>
        <xdr:cNvPr id="870" name="テキスト ボックス 869"/>
        <xdr:cNvSpPr txBox="1"/>
      </xdr:nvSpPr>
      <xdr:spPr>
        <a:xfrm>
          <a:off x="18389111" y="123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63623</xdr:rowOff>
    </xdr:from>
    <xdr:to>
      <xdr:col>116</xdr:col>
      <xdr:colOff>114300</xdr:colOff>
      <xdr:row>75</xdr:row>
      <xdr:rowOff>165224</xdr:rowOff>
    </xdr:to>
    <xdr:sp macro="" textlink="">
      <xdr:nvSpPr>
        <xdr:cNvPr id="876" name="楕円 875"/>
        <xdr:cNvSpPr/>
      </xdr:nvSpPr>
      <xdr:spPr>
        <a:xfrm>
          <a:off x="22110700" y="129223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42050</xdr:rowOff>
    </xdr:from>
    <xdr:ext cx="534377" cy="259045"/>
    <xdr:sp macro="" textlink="">
      <xdr:nvSpPr>
        <xdr:cNvPr id="877" name="繰出金該当値テキスト"/>
        <xdr:cNvSpPr txBox="1"/>
      </xdr:nvSpPr>
      <xdr:spPr>
        <a:xfrm>
          <a:off x="22212300" y="129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73616</xdr:rowOff>
    </xdr:from>
    <xdr:to>
      <xdr:col>112</xdr:col>
      <xdr:colOff>38100</xdr:colOff>
      <xdr:row>76</xdr:row>
      <xdr:rowOff>3767</xdr:rowOff>
    </xdr:to>
    <xdr:sp macro="" textlink="">
      <xdr:nvSpPr>
        <xdr:cNvPr id="878" name="楕円 877"/>
        <xdr:cNvSpPr/>
      </xdr:nvSpPr>
      <xdr:spPr>
        <a:xfrm>
          <a:off x="21272500" y="12932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166344</xdr:rowOff>
    </xdr:from>
    <xdr:ext cx="534377" cy="259045"/>
    <xdr:sp macro="" textlink="">
      <xdr:nvSpPr>
        <xdr:cNvPr id="879" name="テキスト ボックス 878"/>
        <xdr:cNvSpPr txBox="1"/>
      </xdr:nvSpPr>
      <xdr:spPr>
        <a:xfrm>
          <a:off x="21056111" y="1302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111368</xdr:rowOff>
    </xdr:from>
    <xdr:to>
      <xdr:col>107</xdr:col>
      <xdr:colOff>101600</xdr:colOff>
      <xdr:row>76</xdr:row>
      <xdr:rowOff>41518</xdr:rowOff>
    </xdr:to>
    <xdr:sp macro="" textlink="">
      <xdr:nvSpPr>
        <xdr:cNvPr id="880" name="楕円 879"/>
        <xdr:cNvSpPr/>
      </xdr:nvSpPr>
      <xdr:spPr>
        <a:xfrm>
          <a:off x="20383500" y="129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32645</xdr:rowOff>
    </xdr:from>
    <xdr:ext cx="534377" cy="259045"/>
    <xdr:sp macro="" textlink="">
      <xdr:nvSpPr>
        <xdr:cNvPr id="881" name="テキスト ボックス 880"/>
        <xdr:cNvSpPr txBox="1"/>
      </xdr:nvSpPr>
      <xdr:spPr>
        <a:xfrm>
          <a:off x="20167111" y="130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62578</xdr:rowOff>
    </xdr:from>
    <xdr:to>
      <xdr:col>102</xdr:col>
      <xdr:colOff>165100</xdr:colOff>
      <xdr:row>74</xdr:row>
      <xdr:rowOff>164178</xdr:rowOff>
    </xdr:to>
    <xdr:sp macro="" textlink="">
      <xdr:nvSpPr>
        <xdr:cNvPr id="882" name="楕円 881"/>
        <xdr:cNvSpPr/>
      </xdr:nvSpPr>
      <xdr:spPr>
        <a:xfrm>
          <a:off x="19494500" y="127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9255</xdr:rowOff>
    </xdr:from>
    <xdr:ext cx="534377" cy="259045"/>
    <xdr:sp macro="" textlink="">
      <xdr:nvSpPr>
        <xdr:cNvPr id="883" name="テキスト ボックス 882"/>
        <xdr:cNvSpPr txBox="1"/>
      </xdr:nvSpPr>
      <xdr:spPr>
        <a:xfrm>
          <a:off x="19278111" y="1252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108658</xdr:rowOff>
    </xdr:from>
    <xdr:to>
      <xdr:col>98</xdr:col>
      <xdr:colOff>38100</xdr:colOff>
      <xdr:row>75</xdr:row>
      <xdr:rowOff>38808</xdr:rowOff>
    </xdr:to>
    <xdr:sp macro="" textlink="">
      <xdr:nvSpPr>
        <xdr:cNvPr id="884" name="楕円 883"/>
        <xdr:cNvSpPr/>
      </xdr:nvSpPr>
      <xdr:spPr>
        <a:xfrm>
          <a:off x="18605500" y="127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29935</xdr:rowOff>
    </xdr:from>
    <xdr:ext cx="534377" cy="259045"/>
    <xdr:sp macro="" textlink="">
      <xdr:nvSpPr>
        <xdr:cNvPr id="885" name="テキスト ボックス 884"/>
        <xdr:cNvSpPr txBox="1"/>
      </xdr:nvSpPr>
      <xdr:spPr>
        <a:xfrm>
          <a:off x="18389111" y="128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住民一人当たり歳出決算総額は</a:t>
          </a:r>
          <a:r>
            <a:rPr kumimoji="1" lang="en-US" altLang="ja-JP" sz="1300">
              <a:latin typeface="ＭＳ Ｐゴシック" panose="020B0600070205080204" pitchFamily="50" charset="-128"/>
              <a:ea typeface="ＭＳ Ｐゴシック" panose="020B0600070205080204" pitchFamily="50" charset="-128"/>
            </a:rPr>
            <a:t>580,884</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43,555</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92,647</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円の増となっている。「定員適正化計画」に基づき平成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年度から令和２年度までの５年間で職員数を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人）削減に努め、人件費の削減を進めているが、類似団体平均や全国平均と比較して大きく上回っている。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91,827</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4,395</a:t>
          </a:r>
          <a:r>
            <a:rPr kumimoji="1" lang="ja-JP" altLang="en-US" sz="1300">
              <a:latin typeface="ＭＳ Ｐゴシック" panose="020B0600070205080204" pitchFamily="50" charset="-128"/>
              <a:ea typeface="ＭＳ Ｐゴシック" panose="020B0600070205080204" pitchFamily="50" charset="-128"/>
            </a:rPr>
            <a:t>円の増となっており、類似団体平均や全国平均と比較すると下回っている。人口は毎年約</a:t>
          </a:r>
          <a:r>
            <a:rPr kumimoji="1" lang="en-US" altLang="ja-JP" sz="1300">
              <a:latin typeface="ＭＳ Ｐゴシック" panose="020B0600070205080204" pitchFamily="50" charset="-128"/>
              <a:ea typeface="ＭＳ Ｐゴシック" panose="020B0600070205080204" pitchFamily="50" charset="-128"/>
            </a:rPr>
            <a:t>1,900</a:t>
          </a:r>
          <a:r>
            <a:rPr kumimoji="1" lang="ja-JP" altLang="en-US" sz="1300">
              <a:latin typeface="ＭＳ Ｐゴシック" panose="020B0600070205080204" pitchFamily="50" charset="-128"/>
              <a:ea typeface="ＭＳ Ｐゴシック" panose="020B0600070205080204" pitchFamily="50" charset="-128"/>
            </a:rPr>
            <a:t>人程減少傾向にあり、高齢化が進行し（令和元年度末高齢化率</a:t>
          </a:r>
          <a:r>
            <a:rPr kumimoji="1" lang="en-US" altLang="ja-JP" sz="1300">
              <a:latin typeface="ＭＳ Ｐゴシック" panose="020B0600070205080204" pitchFamily="50" charset="-128"/>
              <a:ea typeface="ＭＳ Ｐゴシック" panose="020B0600070205080204" pitchFamily="50" charset="-128"/>
            </a:rPr>
            <a:t>36.47</a:t>
          </a:r>
          <a:r>
            <a:rPr kumimoji="1" lang="ja-JP" altLang="en-US" sz="1300">
              <a:latin typeface="ＭＳ Ｐゴシック" panose="020B0600070205080204" pitchFamily="50" charset="-128"/>
              <a:ea typeface="ＭＳ Ｐゴシック" panose="020B0600070205080204" pitchFamily="50" charset="-128"/>
            </a:rPr>
            <a:t>％）、１人当たりの医療費が増加傾向となっている。</a:t>
          </a:r>
        </a:p>
        <a:p>
          <a:r>
            <a:rPr kumimoji="1" lang="ja-JP" altLang="en-US" sz="1300">
              <a:latin typeface="ＭＳ Ｐゴシック" panose="020B0600070205080204" pitchFamily="50" charset="-128"/>
              <a:ea typeface="ＭＳ Ｐゴシック" panose="020B0600070205080204" pitchFamily="50" charset="-128"/>
            </a:rPr>
            <a:t>普通建設事業は、住民一人当たり</a:t>
          </a:r>
          <a:r>
            <a:rPr kumimoji="1" lang="en-US" altLang="ja-JP" sz="1300">
              <a:latin typeface="ＭＳ Ｐゴシック" panose="020B0600070205080204" pitchFamily="50" charset="-128"/>
              <a:ea typeface="ＭＳ Ｐゴシック" panose="020B0600070205080204" pitchFamily="50" charset="-128"/>
            </a:rPr>
            <a:t>79,074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30,618</a:t>
          </a:r>
          <a:r>
            <a:rPr kumimoji="1" lang="ja-JP" altLang="en-US" sz="1300">
              <a:latin typeface="ＭＳ Ｐゴシック" panose="020B0600070205080204" pitchFamily="50" charset="-128"/>
              <a:ea typeface="ＭＳ Ｐゴシック" panose="020B0600070205080204" pitchFamily="50" charset="-128"/>
            </a:rPr>
            <a:t>円減となっている。公共施設総合管理計画に基づいた保有施設の大規模改修や長寿命化改修が増加しており、当該計画の第１期中期計画（平成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年度から９年間）の終期である令和８年度には行政財産の建物系施設の延床面積を概ね１割程度削減することを数値目標として取り組んでいく。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115,426
114,527
1,256.42
69,342,686
67,049,248
2,026,424
40,095,609
79,253,813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131318</xdr:rowOff>
    </xdr:from>
    <xdr:to>
      <xdr:col>24</xdr:col>
      <xdr:colOff>62865</xdr:colOff>
      <xdr:row>39</xdr:row>
      <xdr:rowOff>103886</xdr:rowOff>
    </xdr:to>
    <xdr:cxnSp macro="">
      <xdr:nvCxnSpPr>
        <xdr:cNvPr id="56" name="直線コネクタ 55"/>
        <xdr:cNvCxnSpPr/>
      </xdr:nvCxnSpPr>
      <xdr:spPr>
        <a:xfrm flipV="1">
          <a:off x="4633595" y="5446268"/>
          <a:ext cx="127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107713</xdr:rowOff>
    </xdr:from>
    <xdr:ext cx="469744" cy="259045"/>
    <xdr:sp macro="" textlink="">
      <xdr:nvSpPr>
        <xdr:cNvPr id="57" name="議会費最小値テキスト"/>
        <xdr:cNvSpPr txBox="1"/>
      </xdr:nvSpPr>
      <xdr:spPr>
        <a:xfrm>
          <a:off x="4686300" y="679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103886</xdr:rowOff>
    </xdr:from>
    <xdr:to>
      <xdr:col>24</xdr:col>
      <xdr:colOff>152400</xdr:colOff>
      <xdr:row>39</xdr:row>
      <xdr:rowOff>103886</xdr:rowOff>
    </xdr:to>
    <xdr:cxnSp macro="">
      <xdr:nvCxnSpPr>
        <xdr:cNvPr id="58" name="直線コネクタ 57"/>
        <xdr:cNvCxnSpPr/>
      </xdr:nvCxnSpPr>
      <xdr:spPr>
        <a:xfrm>
          <a:off x="4546600" y="679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77995</xdr:rowOff>
    </xdr:from>
    <xdr:ext cx="469744" cy="259045"/>
    <xdr:sp macro="" textlink="">
      <xdr:nvSpPr>
        <xdr:cNvPr id="59" name="議会費最大値テキスト"/>
        <xdr:cNvSpPr txBox="1"/>
      </xdr:nvSpPr>
      <xdr:spPr>
        <a:xfrm>
          <a:off x="4686300" y="52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131318</xdr:rowOff>
    </xdr:from>
    <xdr:to>
      <xdr:col>24</xdr:col>
      <xdr:colOff>152400</xdr:colOff>
      <xdr:row>31</xdr:row>
      <xdr:rowOff>131318</xdr:rowOff>
    </xdr:to>
    <xdr:cxnSp macro="">
      <xdr:nvCxnSpPr>
        <xdr:cNvPr id="60" name="直線コネクタ 59"/>
        <xdr:cNvCxnSpPr/>
      </xdr:nvCxnSpPr>
      <xdr:spPr>
        <a:xfrm>
          <a:off x="4546600" y="544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103886</xdr:rowOff>
    </xdr:from>
    <xdr:to>
      <xdr:col>24</xdr:col>
      <xdr:colOff>63500</xdr:colOff>
      <xdr:row>36</xdr:row>
      <xdr:rowOff>2540</xdr:rowOff>
    </xdr:to>
    <xdr:cxnSp macro="">
      <xdr:nvCxnSpPr>
        <xdr:cNvPr id="61" name="直線コネクタ 60"/>
        <xdr:cNvCxnSpPr/>
      </xdr:nvCxnSpPr>
      <xdr:spPr>
        <a:xfrm flipV="1">
          <a:off x="3797300" y="6104636"/>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75963</xdr:rowOff>
    </xdr:from>
    <xdr:ext cx="469744" cy="259045"/>
    <xdr:sp macro="" textlink="">
      <xdr:nvSpPr>
        <xdr:cNvPr id="62" name="議会費平均値テキスト"/>
        <xdr:cNvSpPr txBox="1"/>
      </xdr:nvSpPr>
      <xdr:spPr>
        <a:xfrm>
          <a:off x="4686300" y="5905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53086</xdr:rowOff>
    </xdr:from>
    <xdr:to>
      <xdr:col>24</xdr:col>
      <xdr:colOff>114300</xdr:colOff>
      <xdr:row>35</xdr:row>
      <xdr:rowOff>154686</xdr:rowOff>
    </xdr:to>
    <xdr:sp macro="" textlink="">
      <xdr:nvSpPr>
        <xdr:cNvPr id="63" name="フローチャート: 判断 62"/>
        <xdr:cNvSpPr/>
      </xdr:nvSpPr>
      <xdr:spPr>
        <a:xfrm>
          <a:off x="45847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xdr:rowOff>
    </xdr:from>
    <xdr:to>
      <xdr:col>19</xdr:col>
      <xdr:colOff>177800</xdr:colOff>
      <xdr:row>36</xdr:row>
      <xdr:rowOff>58166</xdr:rowOff>
    </xdr:to>
    <xdr:cxnSp macro="">
      <xdr:nvCxnSpPr>
        <xdr:cNvPr id="64" name="直線コネクタ 63"/>
        <xdr:cNvCxnSpPr/>
      </xdr:nvCxnSpPr>
      <xdr:spPr>
        <a:xfrm flipV="1">
          <a:off x="2908300" y="6174740"/>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67564</xdr:rowOff>
    </xdr:from>
    <xdr:to>
      <xdr:col>20</xdr:col>
      <xdr:colOff>38100</xdr:colOff>
      <xdr:row>35</xdr:row>
      <xdr:rowOff>169164</xdr:rowOff>
    </xdr:to>
    <xdr:sp macro="" textlink="">
      <xdr:nvSpPr>
        <xdr:cNvPr id="65" name="フローチャート: 判断 64"/>
        <xdr:cNvSpPr/>
      </xdr:nvSpPr>
      <xdr:spPr>
        <a:xfrm>
          <a:off x="3746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14241</xdr:rowOff>
    </xdr:from>
    <xdr:ext cx="469744" cy="259045"/>
    <xdr:sp macro="" textlink="">
      <xdr:nvSpPr>
        <xdr:cNvPr id="66" name="テキスト ボックス 65"/>
        <xdr:cNvSpPr txBox="1"/>
      </xdr:nvSpPr>
      <xdr:spPr>
        <a:xfrm>
          <a:off x="3562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26924</xdr:rowOff>
    </xdr:from>
    <xdr:to>
      <xdr:col>15</xdr:col>
      <xdr:colOff>50800</xdr:colOff>
      <xdr:row>36</xdr:row>
      <xdr:rowOff>58166</xdr:rowOff>
    </xdr:to>
    <xdr:cxnSp macro="">
      <xdr:nvCxnSpPr>
        <xdr:cNvPr id="67" name="直線コネクタ 66"/>
        <xdr:cNvCxnSpPr/>
      </xdr:nvCxnSpPr>
      <xdr:spPr>
        <a:xfrm>
          <a:off x="2019300" y="619912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53848</xdr:rowOff>
    </xdr:from>
    <xdr:to>
      <xdr:col>15</xdr:col>
      <xdr:colOff>101600</xdr:colOff>
      <xdr:row>35</xdr:row>
      <xdr:rowOff>155448</xdr:rowOff>
    </xdr:to>
    <xdr:sp macro="" textlink="">
      <xdr:nvSpPr>
        <xdr:cNvPr id="68" name="フローチャート: 判断 67"/>
        <xdr:cNvSpPr/>
      </xdr:nvSpPr>
      <xdr:spPr>
        <a:xfrm>
          <a:off x="28575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525</xdr:rowOff>
    </xdr:from>
    <xdr:ext cx="469744" cy="259045"/>
    <xdr:sp macro="" textlink="">
      <xdr:nvSpPr>
        <xdr:cNvPr id="69" name="テキスト ボックス 68"/>
        <xdr:cNvSpPr txBox="1"/>
      </xdr:nvSpPr>
      <xdr:spPr>
        <a:xfrm>
          <a:off x="2673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23114</xdr:rowOff>
    </xdr:from>
    <xdr:to>
      <xdr:col>10</xdr:col>
      <xdr:colOff>114300</xdr:colOff>
      <xdr:row>36</xdr:row>
      <xdr:rowOff>26924</xdr:rowOff>
    </xdr:to>
    <xdr:cxnSp macro="">
      <xdr:nvCxnSpPr>
        <xdr:cNvPr id="70" name="直線コネクタ 69"/>
        <xdr:cNvCxnSpPr/>
      </xdr:nvCxnSpPr>
      <xdr:spPr>
        <a:xfrm>
          <a:off x="1130300" y="6023864"/>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72898</xdr:rowOff>
    </xdr:from>
    <xdr:to>
      <xdr:col>10</xdr:col>
      <xdr:colOff>165100</xdr:colOff>
      <xdr:row>36</xdr:row>
      <xdr:rowOff>3048</xdr:rowOff>
    </xdr:to>
    <xdr:sp macro="" textlink="">
      <xdr:nvSpPr>
        <xdr:cNvPr id="71" name="フローチャート: 判断 70"/>
        <xdr:cNvSpPr/>
      </xdr:nvSpPr>
      <xdr:spPr>
        <a:xfrm>
          <a:off x="19685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19575</xdr:rowOff>
    </xdr:from>
    <xdr:ext cx="469744" cy="259045"/>
    <xdr:sp macro="" textlink="">
      <xdr:nvSpPr>
        <xdr:cNvPr id="72" name="テキスト ボックス 71"/>
        <xdr:cNvSpPr txBox="1"/>
      </xdr:nvSpPr>
      <xdr:spPr>
        <a:xfrm>
          <a:off x="1784428"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27940</xdr:rowOff>
    </xdr:from>
    <xdr:to>
      <xdr:col>6</xdr:col>
      <xdr:colOff>38100</xdr:colOff>
      <xdr:row>36</xdr:row>
      <xdr:rowOff>129540</xdr:rowOff>
    </xdr:to>
    <xdr:sp macro="" textlink="">
      <xdr:nvSpPr>
        <xdr:cNvPr id="73" name="フローチャート: 判断 72"/>
        <xdr:cNvSpPr/>
      </xdr:nvSpPr>
      <xdr:spPr>
        <a:xfrm>
          <a:off x="1079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120667</xdr:rowOff>
    </xdr:from>
    <xdr:ext cx="469744" cy="259045"/>
    <xdr:sp macro="" textlink="">
      <xdr:nvSpPr>
        <xdr:cNvPr id="74" name="テキスト ボックス 73"/>
        <xdr:cNvSpPr txBox="1"/>
      </xdr:nvSpPr>
      <xdr:spPr>
        <a:xfrm>
          <a:off x="895428"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53086</xdr:rowOff>
    </xdr:from>
    <xdr:to>
      <xdr:col>24</xdr:col>
      <xdr:colOff>114300</xdr:colOff>
      <xdr:row>35</xdr:row>
      <xdr:rowOff>154686</xdr:rowOff>
    </xdr:to>
    <xdr:sp macro="" textlink="">
      <xdr:nvSpPr>
        <xdr:cNvPr id="80" name="楕円 79"/>
        <xdr:cNvSpPr/>
      </xdr:nvSpPr>
      <xdr:spPr>
        <a:xfrm>
          <a:off x="4584700" y="60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31513</xdr:rowOff>
    </xdr:from>
    <xdr:ext cx="469744" cy="259045"/>
    <xdr:sp macro="" textlink="">
      <xdr:nvSpPr>
        <xdr:cNvPr id="81" name="議会費該当値テキスト"/>
        <xdr:cNvSpPr txBox="1"/>
      </xdr:nvSpPr>
      <xdr:spPr>
        <a:xfrm>
          <a:off x="4686300" y="60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123190</xdr:rowOff>
    </xdr:from>
    <xdr:to>
      <xdr:col>20</xdr:col>
      <xdr:colOff>38100</xdr:colOff>
      <xdr:row>36</xdr:row>
      <xdr:rowOff>53340</xdr:rowOff>
    </xdr:to>
    <xdr:sp macro="" textlink="">
      <xdr:nvSpPr>
        <xdr:cNvPr id="82" name="楕円 81"/>
        <xdr:cNvSpPr/>
      </xdr:nvSpPr>
      <xdr:spPr>
        <a:xfrm>
          <a:off x="3746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83" name="テキスト ボックス 82"/>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7366</xdr:rowOff>
    </xdr:from>
    <xdr:to>
      <xdr:col>15</xdr:col>
      <xdr:colOff>101600</xdr:colOff>
      <xdr:row>36</xdr:row>
      <xdr:rowOff>108966</xdr:rowOff>
    </xdr:to>
    <xdr:sp macro="" textlink="">
      <xdr:nvSpPr>
        <xdr:cNvPr id="84" name="楕円 83"/>
        <xdr:cNvSpPr/>
      </xdr:nvSpPr>
      <xdr:spPr>
        <a:xfrm>
          <a:off x="2857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100093</xdr:rowOff>
    </xdr:from>
    <xdr:ext cx="469744" cy="259045"/>
    <xdr:sp macro="" textlink="">
      <xdr:nvSpPr>
        <xdr:cNvPr id="85" name="テキスト ボックス 84"/>
        <xdr:cNvSpPr txBox="1"/>
      </xdr:nvSpPr>
      <xdr:spPr>
        <a:xfrm>
          <a:off x="2673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147574</xdr:rowOff>
    </xdr:from>
    <xdr:to>
      <xdr:col>10</xdr:col>
      <xdr:colOff>165100</xdr:colOff>
      <xdr:row>36</xdr:row>
      <xdr:rowOff>77724</xdr:rowOff>
    </xdr:to>
    <xdr:sp macro="" textlink="">
      <xdr:nvSpPr>
        <xdr:cNvPr id="86" name="楕円 85"/>
        <xdr:cNvSpPr/>
      </xdr:nvSpPr>
      <xdr:spPr>
        <a:xfrm>
          <a:off x="1968500" y="61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68851</xdr:rowOff>
    </xdr:from>
    <xdr:ext cx="469744" cy="259045"/>
    <xdr:sp macro="" textlink="">
      <xdr:nvSpPr>
        <xdr:cNvPr id="87" name="テキスト ボックス 86"/>
        <xdr:cNvSpPr txBox="1"/>
      </xdr:nvSpPr>
      <xdr:spPr>
        <a:xfrm>
          <a:off x="1784428"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88" name="楕円 87"/>
        <xdr:cNvSpPr/>
      </xdr:nvSpPr>
      <xdr:spPr>
        <a:xfrm>
          <a:off x="1079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89" name="テキスト ボックス 88"/>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89560</xdr:rowOff>
    </xdr:from>
    <xdr:to>
      <xdr:col>24</xdr:col>
      <xdr:colOff>62865</xdr:colOff>
      <xdr:row>57</xdr:row>
      <xdr:rowOff>146368</xdr:rowOff>
    </xdr:to>
    <xdr:cxnSp macro="">
      <xdr:nvCxnSpPr>
        <xdr:cNvPr id="114" name="直線コネクタ 113"/>
        <xdr:cNvCxnSpPr/>
      </xdr:nvCxnSpPr>
      <xdr:spPr>
        <a:xfrm flipV="1">
          <a:off x="4633595" y="8833510"/>
          <a:ext cx="1270" cy="108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150195</xdr:rowOff>
    </xdr:from>
    <xdr:ext cx="534377" cy="259045"/>
    <xdr:sp macro="" textlink="">
      <xdr:nvSpPr>
        <xdr:cNvPr id="115" name="総務費最小値テキスト"/>
        <xdr:cNvSpPr txBox="1"/>
      </xdr:nvSpPr>
      <xdr:spPr>
        <a:xfrm>
          <a:off x="4686300" y="99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146368</xdr:rowOff>
    </xdr:from>
    <xdr:to>
      <xdr:col>24</xdr:col>
      <xdr:colOff>152400</xdr:colOff>
      <xdr:row>57</xdr:row>
      <xdr:rowOff>146368</xdr:rowOff>
    </xdr:to>
    <xdr:cxnSp macro="">
      <xdr:nvCxnSpPr>
        <xdr:cNvPr id="116" name="直線コネクタ 115"/>
        <xdr:cNvCxnSpPr/>
      </xdr:nvCxnSpPr>
      <xdr:spPr>
        <a:xfrm>
          <a:off x="4546600" y="9919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36237</xdr:rowOff>
    </xdr:from>
    <xdr:ext cx="534377" cy="259045"/>
    <xdr:sp macro="" textlink="">
      <xdr:nvSpPr>
        <xdr:cNvPr id="117" name="総務費最大値テキスト"/>
        <xdr:cNvSpPr txBox="1"/>
      </xdr:nvSpPr>
      <xdr:spPr>
        <a:xfrm>
          <a:off x="4686300" y="860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89560</xdr:rowOff>
    </xdr:from>
    <xdr:to>
      <xdr:col>24</xdr:col>
      <xdr:colOff>152400</xdr:colOff>
      <xdr:row>51</xdr:row>
      <xdr:rowOff>89560</xdr:rowOff>
    </xdr:to>
    <xdr:cxnSp macro="">
      <xdr:nvCxnSpPr>
        <xdr:cNvPr id="118" name="直線コネクタ 117"/>
        <xdr:cNvCxnSpPr/>
      </xdr:nvCxnSpPr>
      <xdr:spPr>
        <a:xfrm>
          <a:off x="4546600" y="883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127965</xdr:rowOff>
    </xdr:from>
    <xdr:to>
      <xdr:col>24</xdr:col>
      <xdr:colOff>63500</xdr:colOff>
      <xdr:row>54</xdr:row>
      <xdr:rowOff>28524</xdr:rowOff>
    </xdr:to>
    <xdr:cxnSp macro="">
      <xdr:nvCxnSpPr>
        <xdr:cNvPr id="119" name="直線コネクタ 118"/>
        <xdr:cNvCxnSpPr/>
      </xdr:nvCxnSpPr>
      <xdr:spPr>
        <a:xfrm>
          <a:off x="3797300" y="9043365"/>
          <a:ext cx="838200" cy="24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70699</xdr:rowOff>
    </xdr:from>
    <xdr:ext cx="534377" cy="259045"/>
    <xdr:sp macro="" textlink="">
      <xdr:nvSpPr>
        <xdr:cNvPr id="120" name="総務費平均値テキスト"/>
        <xdr:cNvSpPr txBox="1"/>
      </xdr:nvSpPr>
      <xdr:spPr>
        <a:xfrm>
          <a:off x="4686300" y="9328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92272</xdr:rowOff>
    </xdr:from>
    <xdr:to>
      <xdr:col>24</xdr:col>
      <xdr:colOff>114300</xdr:colOff>
      <xdr:row>55</xdr:row>
      <xdr:rowOff>22422</xdr:rowOff>
    </xdr:to>
    <xdr:sp macro="" textlink="">
      <xdr:nvSpPr>
        <xdr:cNvPr id="121" name="フローチャート: 判断 120"/>
        <xdr:cNvSpPr/>
      </xdr:nvSpPr>
      <xdr:spPr>
        <a:xfrm>
          <a:off x="4584700" y="93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127965</xdr:rowOff>
    </xdr:from>
    <xdr:to>
      <xdr:col>19</xdr:col>
      <xdr:colOff>177800</xdr:colOff>
      <xdr:row>53</xdr:row>
      <xdr:rowOff>76378</xdr:rowOff>
    </xdr:to>
    <xdr:cxnSp macro="">
      <xdr:nvCxnSpPr>
        <xdr:cNvPr id="122" name="直線コネクタ 121"/>
        <xdr:cNvCxnSpPr/>
      </xdr:nvCxnSpPr>
      <xdr:spPr>
        <a:xfrm flipV="1">
          <a:off x="2908300" y="9043365"/>
          <a:ext cx="889000" cy="1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138354</xdr:rowOff>
    </xdr:from>
    <xdr:to>
      <xdr:col>20</xdr:col>
      <xdr:colOff>38100</xdr:colOff>
      <xdr:row>55</xdr:row>
      <xdr:rowOff>68504</xdr:rowOff>
    </xdr:to>
    <xdr:sp macro="" textlink="">
      <xdr:nvSpPr>
        <xdr:cNvPr id="123" name="フローチャート: 判断 122"/>
        <xdr:cNvSpPr/>
      </xdr:nvSpPr>
      <xdr:spPr>
        <a:xfrm>
          <a:off x="3746500" y="93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59631</xdr:rowOff>
    </xdr:from>
    <xdr:ext cx="534377" cy="259045"/>
    <xdr:sp macro="" textlink="">
      <xdr:nvSpPr>
        <xdr:cNvPr id="124" name="テキスト ボックス 123"/>
        <xdr:cNvSpPr txBox="1"/>
      </xdr:nvSpPr>
      <xdr:spPr>
        <a:xfrm>
          <a:off x="3530111" y="94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110534</xdr:rowOff>
    </xdr:from>
    <xdr:to>
      <xdr:col>15</xdr:col>
      <xdr:colOff>50800</xdr:colOff>
      <xdr:row>53</xdr:row>
      <xdr:rowOff>76378</xdr:rowOff>
    </xdr:to>
    <xdr:cxnSp macro="">
      <xdr:nvCxnSpPr>
        <xdr:cNvPr id="125" name="直線コネクタ 124"/>
        <xdr:cNvCxnSpPr/>
      </xdr:nvCxnSpPr>
      <xdr:spPr>
        <a:xfrm>
          <a:off x="2019300" y="8854484"/>
          <a:ext cx="889000" cy="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133896</xdr:rowOff>
    </xdr:from>
    <xdr:to>
      <xdr:col>15</xdr:col>
      <xdr:colOff>101600</xdr:colOff>
      <xdr:row>55</xdr:row>
      <xdr:rowOff>64046</xdr:rowOff>
    </xdr:to>
    <xdr:sp macro="" textlink="">
      <xdr:nvSpPr>
        <xdr:cNvPr id="126" name="フローチャート: 判断 125"/>
        <xdr:cNvSpPr/>
      </xdr:nvSpPr>
      <xdr:spPr>
        <a:xfrm>
          <a:off x="28575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55173</xdr:rowOff>
    </xdr:from>
    <xdr:ext cx="534377" cy="259045"/>
    <xdr:sp macro="" textlink="">
      <xdr:nvSpPr>
        <xdr:cNvPr id="127" name="テキスト ボックス 126"/>
        <xdr:cNvSpPr txBox="1"/>
      </xdr:nvSpPr>
      <xdr:spPr>
        <a:xfrm>
          <a:off x="2641111" y="94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110534</xdr:rowOff>
    </xdr:from>
    <xdr:to>
      <xdr:col>10</xdr:col>
      <xdr:colOff>114300</xdr:colOff>
      <xdr:row>52</xdr:row>
      <xdr:rowOff>1892</xdr:rowOff>
    </xdr:to>
    <xdr:cxnSp macro="">
      <xdr:nvCxnSpPr>
        <xdr:cNvPr id="128" name="直線コネクタ 127"/>
        <xdr:cNvCxnSpPr/>
      </xdr:nvCxnSpPr>
      <xdr:spPr>
        <a:xfrm flipV="1">
          <a:off x="1130300" y="8854484"/>
          <a:ext cx="889000" cy="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132944</xdr:rowOff>
    </xdr:from>
    <xdr:to>
      <xdr:col>10</xdr:col>
      <xdr:colOff>165100</xdr:colOff>
      <xdr:row>55</xdr:row>
      <xdr:rowOff>63094</xdr:rowOff>
    </xdr:to>
    <xdr:sp macro="" textlink="">
      <xdr:nvSpPr>
        <xdr:cNvPr id="129" name="フローチャート: 判断 128"/>
        <xdr:cNvSpPr/>
      </xdr:nvSpPr>
      <xdr:spPr>
        <a:xfrm>
          <a:off x="1968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54221</xdr:rowOff>
    </xdr:from>
    <xdr:ext cx="534377" cy="259045"/>
    <xdr:sp macro="" textlink="">
      <xdr:nvSpPr>
        <xdr:cNvPr id="130" name="テキスト ボックス 129"/>
        <xdr:cNvSpPr txBox="1"/>
      </xdr:nvSpPr>
      <xdr:spPr>
        <a:xfrm>
          <a:off x="1752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120714</xdr:rowOff>
    </xdr:from>
    <xdr:to>
      <xdr:col>6</xdr:col>
      <xdr:colOff>38100</xdr:colOff>
      <xdr:row>54</xdr:row>
      <xdr:rowOff>50864</xdr:rowOff>
    </xdr:to>
    <xdr:sp macro="" textlink="">
      <xdr:nvSpPr>
        <xdr:cNvPr id="131" name="フローチャート: 判断 130"/>
        <xdr:cNvSpPr/>
      </xdr:nvSpPr>
      <xdr:spPr>
        <a:xfrm>
          <a:off x="1079500" y="92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41991</xdr:rowOff>
    </xdr:from>
    <xdr:ext cx="534377" cy="259045"/>
    <xdr:sp macro="" textlink="">
      <xdr:nvSpPr>
        <xdr:cNvPr id="132" name="テキスト ボックス 131"/>
        <xdr:cNvSpPr txBox="1"/>
      </xdr:nvSpPr>
      <xdr:spPr>
        <a:xfrm>
          <a:off x="863111" y="93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149174</xdr:rowOff>
    </xdr:from>
    <xdr:to>
      <xdr:col>24</xdr:col>
      <xdr:colOff>114300</xdr:colOff>
      <xdr:row>54</xdr:row>
      <xdr:rowOff>79324</xdr:rowOff>
    </xdr:to>
    <xdr:sp macro="" textlink="">
      <xdr:nvSpPr>
        <xdr:cNvPr id="138" name="楕円 137"/>
        <xdr:cNvSpPr/>
      </xdr:nvSpPr>
      <xdr:spPr>
        <a:xfrm>
          <a:off x="4584700" y="92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601</xdr:rowOff>
    </xdr:from>
    <xdr:ext cx="534377" cy="259045"/>
    <xdr:sp macro="" textlink="">
      <xdr:nvSpPr>
        <xdr:cNvPr id="139" name="総務費該当値テキスト"/>
        <xdr:cNvSpPr txBox="1"/>
      </xdr:nvSpPr>
      <xdr:spPr>
        <a:xfrm>
          <a:off x="4686300" y="90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77165</xdr:rowOff>
    </xdr:from>
    <xdr:to>
      <xdr:col>20</xdr:col>
      <xdr:colOff>38100</xdr:colOff>
      <xdr:row>53</xdr:row>
      <xdr:rowOff>7315</xdr:rowOff>
    </xdr:to>
    <xdr:sp macro="" textlink="">
      <xdr:nvSpPr>
        <xdr:cNvPr id="140" name="楕円 139"/>
        <xdr:cNvSpPr/>
      </xdr:nvSpPr>
      <xdr:spPr>
        <a:xfrm>
          <a:off x="3746500" y="899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23842</xdr:rowOff>
    </xdr:from>
    <xdr:ext cx="534377" cy="259045"/>
    <xdr:sp macro="" textlink="">
      <xdr:nvSpPr>
        <xdr:cNvPr id="141" name="テキスト ボックス 140"/>
        <xdr:cNvSpPr txBox="1"/>
      </xdr:nvSpPr>
      <xdr:spPr>
        <a:xfrm>
          <a:off x="3530111" y="876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25578</xdr:rowOff>
    </xdr:from>
    <xdr:to>
      <xdr:col>15</xdr:col>
      <xdr:colOff>101600</xdr:colOff>
      <xdr:row>53</xdr:row>
      <xdr:rowOff>127178</xdr:rowOff>
    </xdr:to>
    <xdr:sp macro="" textlink="">
      <xdr:nvSpPr>
        <xdr:cNvPr id="142" name="楕円 141"/>
        <xdr:cNvSpPr/>
      </xdr:nvSpPr>
      <xdr:spPr>
        <a:xfrm>
          <a:off x="2857500" y="911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143705</xdr:rowOff>
    </xdr:from>
    <xdr:ext cx="534377" cy="259045"/>
    <xdr:sp macro="" textlink="">
      <xdr:nvSpPr>
        <xdr:cNvPr id="143" name="テキスト ボックス 142"/>
        <xdr:cNvSpPr txBox="1"/>
      </xdr:nvSpPr>
      <xdr:spPr>
        <a:xfrm>
          <a:off x="2641111" y="88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59734</xdr:rowOff>
    </xdr:from>
    <xdr:to>
      <xdr:col>10</xdr:col>
      <xdr:colOff>165100</xdr:colOff>
      <xdr:row>51</xdr:row>
      <xdr:rowOff>161334</xdr:rowOff>
    </xdr:to>
    <xdr:sp macro="" textlink="">
      <xdr:nvSpPr>
        <xdr:cNvPr id="144" name="楕円 143"/>
        <xdr:cNvSpPr/>
      </xdr:nvSpPr>
      <xdr:spPr>
        <a:xfrm>
          <a:off x="1968500" y="88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6411</xdr:rowOff>
    </xdr:from>
    <xdr:ext cx="534377" cy="259045"/>
    <xdr:sp macro="" textlink="">
      <xdr:nvSpPr>
        <xdr:cNvPr id="145" name="テキスト ボックス 144"/>
        <xdr:cNvSpPr txBox="1"/>
      </xdr:nvSpPr>
      <xdr:spPr>
        <a:xfrm>
          <a:off x="1752111" y="85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122542</xdr:rowOff>
    </xdr:from>
    <xdr:to>
      <xdr:col>6</xdr:col>
      <xdr:colOff>38100</xdr:colOff>
      <xdr:row>52</xdr:row>
      <xdr:rowOff>52692</xdr:rowOff>
    </xdr:to>
    <xdr:sp macro="" textlink="">
      <xdr:nvSpPr>
        <xdr:cNvPr id="146" name="楕円 145"/>
        <xdr:cNvSpPr/>
      </xdr:nvSpPr>
      <xdr:spPr>
        <a:xfrm>
          <a:off x="1079500" y="88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69219</xdr:rowOff>
    </xdr:from>
    <xdr:ext cx="534377" cy="259045"/>
    <xdr:sp macro="" textlink="">
      <xdr:nvSpPr>
        <xdr:cNvPr id="147" name="テキスト ボックス 146"/>
        <xdr:cNvSpPr txBox="1"/>
      </xdr:nvSpPr>
      <xdr:spPr>
        <a:xfrm>
          <a:off x="863111" y="864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11390</xdr:rowOff>
    </xdr:from>
    <xdr:to>
      <xdr:col>24</xdr:col>
      <xdr:colOff>62865</xdr:colOff>
      <xdr:row>78</xdr:row>
      <xdr:rowOff>53997</xdr:rowOff>
    </xdr:to>
    <xdr:cxnSp macro="">
      <xdr:nvCxnSpPr>
        <xdr:cNvPr id="174" name="直線コネクタ 173"/>
        <xdr:cNvCxnSpPr/>
      </xdr:nvCxnSpPr>
      <xdr:spPr>
        <a:xfrm flipV="1">
          <a:off x="4633595" y="12012890"/>
          <a:ext cx="1270" cy="141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57824</xdr:rowOff>
    </xdr:from>
    <xdr:ext cx="599010" cy="259045"/>
    <xdr:sp macro="" textlink="">
      <xdr:nvSpPr>
        <xdr:cNvPr id="175" name="民生費最小値テキスト"/>
        <xdr:cNvSpPr txBox="1"/>
      </xdr:nvSpPr>
      <xdr:spPr>
        <a:xfrm>
          <a:off x="4686300" y="1343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53997</xdr:rowOff>
    </xdr:from>
    <xdr:to>
      <xdr:col>24</xdr:col>
      <xdr:colOff>152400</xdr:colOff>
      <xdr:row>78</xdr:row>
      <xdr:rowOff>53997</xdr:rowOff>
    </xdr:to>
    <xdr:cxnSp macro="">
      <xdr:nvCxnSpPr>
        <xdr:cNvPr id="176" name="直線コネクタ 175"/>
        <xdr:cNvCxnSpPr/>
      </xdr:nvCxnSpPr>
      <xdr:spPr>
        <a:xfrm>
          <a:off x="4546600" y="1342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129517</xdr:rowOff>
    </xdr:from>
    <xdr:ext cx="599010" cy="259045"/>
    <xdr:sp macro="" textlink="">
      <xdr:nvSpPr>
        <xdr:cNvPr id="177" name="民生費最大値テキスト"/>
        <xdr:cNvSpPr txBox="1"/>
      </xdr:nvSpPr>
      <xdr:spPr>
        <a:xfrm>
          <a:off x="4686300" y="1178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11390</xdr:rowOff>
    </xdr:from>
    <xdr:to>
      <xdr:col>24</xdr:col>
      <xdr:colOff>152400</xdr:colOff>
      <xdr:row>70</xdr:row>
      <xdr:rowOff>11390</xdr:rowOff>
    </xdr:to>
    <xdr:cxnSp macro="">
      <xdr:nvCxnSpPr>
        <xdr:cNvPr id="178" name="直線コネクタ 177"/>
        <xdr:cNvCxnSpPr/>
      </xdr:nvCxnSpPr>
      <xdr:spPr>
        <a:xfrm>
          <a:off x="4546600" y="1201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59886</xdr:rowOff>
    </xdr:from>
    <xdr:to>
      <xdr:col>24</xdr:col>
      <xdr:colOff>63500</xdr:colOff>
      <xdr:row>77</xdr:row>
      <xdr:rowOff>120845</xdr:rowOff>
    </xdr:to>
    <xdr:cxnSp macro="">
      <xdr:nvCxnSpPr>
        <xdr:cNvPr id="179" name="直線コネクタ 178"/>
        <xdr:cNvCxnSpPr/>
      </xdr:nvCxnSpPr>
      <xdr:spPr>
        <a:xfrm flipV="1">
          <a:off x="3797300" y="1326153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111613</xdr:rowOff>
    </xdr:from>
    <xdr:ext cx="599010" cy="259045"/>
    <xdr:sp macro="" textlink="">
      <xdr:nvSpPr>
        <xdr:cNvPr id="180" name="民生費平均値テキスト"/>
        <xdr:cNvSpPr txBox="1"/>
      </xdr:nvSpPr>
      <xdr:spPr>
        <a:xfrm>
          <a:off x="4686300" y="12798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88736</xdr:rowOff>
    </xdr:from>
    <xdr:to>
      <xdr:col>24</xdr:col>
      <xdr:colOff>114300</xdr:colOff>
      <xdr:row>76</xdr:row>
      <xdr:rowOff>18886</xdr:rowOff>
    </xdr:to>
    <xdr:sp macro="" textlink="">
      <xdr:nvSpPr>
        <xdr:cNvPr id="181" name="フローチャート: 判断 180"/>
        <xdr:cNvSpPr/>
      </xdr:nvSpPr>
      <xdr:spPr>
        <a:xfrm>
          <a:off x="4584700" y="1294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120845</xdr:rowOff>
    </xdr:from>
    <xdr:to>
      <xdr:col>19</xdr:col>
      <xdr:colOff>177800</xdr:colOff>
      <xdr:row>77</xdr:row>
      <xdr:rowOff>131742</xdr:rowOff>
    </xdr:to>
    <xdr:cxnSp macro="">
      <xdr:nvCxnSpPr>
        <xdr:cNvPr id="182" name="直線コネクタ 181"/>
        <xdr:cNvCxnSpPr/>
      </xdr:nvCxnSpPr>
      <xdr:spPr>
        <a:xfrm flipV="1">
          <a:off x="2908300" y="13322495"/>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160201</xdr:rowOff>
    </xdr:from>
    <xdr:to>
      <xdr:col>20</xdr:col>
      <xdr:colOff>38100</xdr:colOff>
      <xdr:row>76</xdr:row>
      <xdr:rowOff>90351</xdr:rowOff>
    </xdr:to>
    <xdr:sp macro="" textlink="">
      <xdr:nvSpPr>
        <xdr:cNvPr id="183" name="フローチャート: 判断 182"/>
        <xdr:cNvSpPr/>
      </xdr:nvSpPr>
      <xdr:spPr>
        <a:xfrm>
          <a:off x="3746500" y="1301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106878</xdr:rowOff>
    </xdr:from>
    <xdr:ext cx="599010" cy="259045"/>
    <xdr:sp macro="" textlink="">
      <xdr:nvSpPr>
        <xdr:cNvPr id="184" name="テキスト ボックス 183"/>
        <xdr:cNvSpPr txBox="1"/>
      </xdr:nvSpPr>
      <xdr:spPr>
        <a:xfrm>
          <a:off x="3497795" y="1279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131742</xdr:rowOff>
    </xdr:from>
    <xdr:to>
      <xdr:col>15</xdr:col>
      <xdr:colOff>50800</xdr:colOff>
      <xdr:row>77</xdr:row>
      <xdr:rowOff>157237</xdr:rowOff>
    </xdr:to>
    <xdr:cxnSp macro="">
      <xdr:nvCxnSpPr>
        <xdr:cNvPr id="185" name="直線コネクタ 184"/>
        <xdr:cNvCxnSpPr/>
      </xdr:nvCxnSpPr>
      <xdr:spPr>
        <a:xfrm flipV="1">
          <a:off x="2019300" y="13333392"/>
          <a:ext cx="8890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1357</xdr:rowOff>
    </xdr:from>
    <xdr:to>
      <xdr:col>15</xdr:col>
      <xdr:colOff>101600</xdr:colOff>
      <xdr:row>76</xdr:row>
      <xdr:rowOff>102957</xdr:rowOff>
    </xdr:to>
    <xdr:sp macro="" textlink="">
      <xdr:nvSpPr>
        <xdr:cNvPr id="186" name="フローチャート: 判断 185"/>
        <xdr:cNvSpPr/>
      </xdr:nvSpPr>
      <xdr:spPr>
        <a:xfrm>
          <a:off x="28575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119484</xdr:rowOff>
    </xdr:from>
    <xdr:ext cx="599010" cy="259045"/>
    <xdr:sp macro="" textlink="">
      <xdr:nvSpPr>
        <xdr:cNvPr id="187" name="テキスト ボックス 186"/>
        <xdr:cNvSpPr txBox="1"/>
      </xdr:nvSpPr>
      <xdr:spPr>
        <a:xfrm>
          <a:off x="2608795" y="1280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157237</xdr:rowOff>
    </xdr:from>
    <xdr:to>
      <xdr:col>10</xdr:col>
      <xdr:colOff>114300</xdr:colOff>
      <xdr:row>78</xdr:row>
      <xdr:rowOff>22036</xdr:rowOff>
    </xdr:to>
    <xdr:cxnSp macro="">
      <xdr:nvCxnSpPr>
        <xdr:cNvPr id="188" name="直線コネクタ 187"/>
        <xdr:cNvCxnSpPr/>
      </xdr:nvCxnSpPr>
      <xdr:spPr>
        <a:xfrm flipV="1">
          <a:off x="1130300" y="13358887"/>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40328</xdr:rowOff>
    </xdr:from>
    <xdr:to>
      <xdr:col>10</xdr:col>
      <xdr:colOff>165100</xdr:colOff>
      <xdr:row>76</xdr:row>
      <xdr:rowOff>141928</xdr:rowOff>
    </xdr:to>
    <xdr:sp macro="" textlink="">
      <xdr:nvSpPr>
        <xdr:cNvPr id="189" name="フローチャート: 判断 188"/>
        <xdr:cNvSpPr/>
      </xdr:nvSpPr>
      <xdr:spPr>
        <a:xfrm>
          <a:off x="1968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158455</xdr:rowOff>
    </xdr:from>
    <xdr:ext cx="599010" cy="259045"/>
    <xdr:sp macro="" textlink="">
      <xdr:nvSpPr>
        <xdr:cNvPr id="190" name="テキスト ボックス 189"/>
        <xdr:cNvSpPr txBox="1"/>
      </xdr:nvSpPr>
      <xdr:spPr>
        <a:xfrm>
          <a:off x="1719795" y="128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91" name="フローチャート: 判断 190"/>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108878</xdr:rowOff>
    </xdr:from>
    <xdr:ext cx="599010" cy="259045"/>
    <xdr:sp macro="" textlink="">
      <xdr:nvSpPr>
        <xdr:cNvPr id="192" name="テキスト ボックス 191"/>
        <xdr:cNvSpPr txBox="1"/>
      </xdr:nvSpPr>
      <xdr:spPr>
        <a:xfrm>
          <a:off x="830795" y="1348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9086</xdr:rowOff>
    </xdr:from>
    <xdr:to>
      <xdr:col>24</xdr:col>
      <xdr:colOff>114300</xdr:colOff>
      <xdr:row>77</xdr:row>
      <xdr:rowOff>110686</xdr:rowOff>
    </xdr:to>
    <xdr:sp macro="" textlink="">
      <xdr:nvSpPr>
        <xdr:cNvPr id="198" name="楕円 197"/>
        <xdr:cNvSpPr/>
      </xdr:nvSpPr>
      <xdr:spPr>
        <a:xfrm>
          <a:off x="4584700" y="1321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158963</xdr:rowOff>
    </xdr:from>
    <xdr:ext cx="599010" cy="259045"/>
    <xdr:sp macro="" textlink="">
      <xdr:nvSpPr>
        <xdr:cNvPr id="199" name="民生費該当値テキスト"/>
        <xdr:cNvSpPr txBox="1"/>
      </xdr:nvSpPr>
      <xdr:spPr>
        <a:xfrm>
          <a:off x="4686300" y="1318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70045</xdr:rowOff>
    </xdr:from>
    <xdr:to>
      <xdr:col>20</xdr:col>
      <xdr:colOff>38100</xdr:colOff>
      <xdr:row>78</xdr:row>
      <xdr:rowOff>195</xdr:rowOff>
    </xdr:to>
    <xdr:sp macro="" textlink="">
      <xdr:nvSpPr>
        <xdr:cNvPr id="200" name="楕円 199"/>
        <xdr:cNvSpPr/>
      </xdr:nvSpPr>
      <xdr:spPr>
        <a:xfrm>
          <a:off x="3746500" y="132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162772</xdr:rowOff>
    </xdr:from>
    <xdr:ext cx="599010" cy="259045"/>
    <xdr:sp macro="" textlink="">
      <xdr:nvSpPr>
        <xdr:cNvPr id="201" name="テキスト ボックス 200"/>
        <xdr:cNvSpPr txBox="1"/>
      </xdr:nvSpPr>
      <xdr:spPr>
        <a:xfrm>
          <a:off x="3497795" y="1336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80942</xdr:rowOff>
    </xdr:from>
    <xdr:to>
      <xdr:col>15</xdr:col>
      <xdr:colOff>101600</xdr:colOff>
      <xdr:row>78</xdr:row>
      <xdr:rowOff>11092</xdr:rowOff>
    </xdr:to>
    <xdr:sp macro="" textlink="">
      <xdr:nvSpPr>
        <xdr:cNvPr id="202" name="楕円 201"/>
        <xdr:cNvSpPr/>
      </xdr:nvSpPr>
      <xdr:spPr>
        <a:xfrm>
          <a:off x="2857500" y="132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2219</xdr:rowOff>
    </xdr:from>
    <xdr:ext cx="599010" cy="259045"/>
    <xdr:sp macro="" textlink="">
      <xdr:nvSpPr>
        <xdr:cNvPr id="203" name="テキスト ボックス 202"/>
        <xdr:cNvSpPr txBox="1"/>
      </xdr:nvSpPr>
      <xdr:spPr>
        <a:xfrm>
          <a:off x="2608795" y="1337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106437</xdr:rowOff>
    </xdr:from>
    <xdr:to>
      <xdr:col>10</xdr:col>
      <xdr:colOff>165100</xdr:colOff>
      <xdr:row>78</xdr:row>
      <xdr:rowOff>36587</xdr:rowOff>
    </xdr:to>
    <xdr:sp macro="" textlink="">
      <xdr:nvSpPr>
        <xdr:cNvPr id="204" name="楕円 203"/>
        <xdr:cNvSpPr/>
      </xdr:nvSpPr>
      <xdr:spPr>
        <a:xfrm>
          <a:off x="1968500" y="1330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27714</xdr:rowOff>
    </xdr:from>
    <xdr:ext cx="599010" cy="259045"/>
    <xdr:sp macro="" textlink="">
      <xdr:nvSpPr>
        <xdr:cNvPr id="205" name="テキスト ボックス 204"/>
        <xdr:cNvSpPr txBox="1"/>
      </xdr:nvSpPr>
      <xdr:spPr>
        <a:xfrm>
          <a:off x="1719795" y="1340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142686</xdr:rowOff>
    </xdr:from>
    <xdr:to>
      <xdr:col>6</xdr:col>
      <xdr:colOff>38100</xdr:colOff>
      <xdr:row>78</xdr:row>
      <xdr:rowOff>72836</xdr:rowOff>
    </xdr:to>
    <xdr:sp macro="" textlink="">
      <xdr:nvSpPr>
        <xdr:cNvPr id="206" name="楕円 205"/>
        <xdr:cNvSpPr/>
      </xdr:nvSpPr>
      <xdr:spPr>
        <a:xfrm>
          <a:off x="1079500" y="133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89363</xdr:rowOff>
    </xdr:from>
    <xdr:ext cx="599010" cy="259045"/>
    <xdr:sp macro="" textlink="">
      <xdr:nvSpPr>
        <xdr:cNvPr id="207" name="テキスト ボックス 206"/>
        <xdr:cNvSpPr txBox="1"/>
      </xdr:nvSpPr>
      <xdr:spPr>
        <a:xfrm>
          <a:off x="830795" y="1311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41517</xdr:rowOff>
    </xdr:from>
    <xdr:to>
      <xdr:col>24</xdr:col>
      <xdr:colOff>62865</xdr:colOff>
      <xdr:row>99</xdr:row>
      <xdr:rowOff>115278</xdr:rowOff>
    </xdr:to>
    <xdr:cxnSp macro="">
      <xdr:nvCxnSpPr>
        <xdr:cNvPr id="232" name="直線コネクタ 231"/>
        <xdr:cNvCxnSpPr/>
      </xdr:nvCxnSpPr>
      <xdr:spPr>
        <a:xfrm flipV="1">
          <a:off x="4633595" y="15643467"/>
          <a:ext cx="1270" cy="144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119105</xdr:rowOff>
    </xdr:from>
    <xdr:ext cx="534377" cy="259045"/>
    <xdr:sp macro="" textlink="">
      <xdr:nvSpPr>
        <xdr:cNvPr id="233" name="衛生費最小値テキスト"/>
        <xdr:cNvSpPr txBox="1"/>
      </xdr:nvSpPr>
      <xdr:spPr>
        <a:xfrm>
          <a:off x="4686300"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115278</xdr:rowOff>
    </xdr:from>
    <xdr:to>
      <xdr:col>24</xdr:col>
      <xdr:colOff>152400</xdr:colOff>
      <xdr:row>99</xdr:row>
      <xdr:rowOff>115278</xdr:rowOff>
    </xdr:to>
    <xdr:cxnSp macro="">
      <xdr:nvCxnSpPr>
        <xdr:cNvPr id="234" name="直線コネクタ 233"/>
        <xdr:cNvCxnSpPr/>
      </xdr:nvCxnSpPr>
      <xdr:spPr>
        <a:xfrm>
          <a:off x="4546600" y="1708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159644</xdr:rowOff>
    </xdr:from>
    <xdr:ext cx="534377" cy="259045"/>
    <xdr:sp macro="" textlink="">
      <xdr:nvSpPr>
        <xdr:cNvPr id="235" name="衛生費最大値テキスト"/>
        <xdr:cNvSpPr txBox="1"/>
      </xdr:nvSpPr>
      <xdr:spPr>
        <a:xfrm>
          <a:off x="4686300" y="1541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41517</xdr:rowOff>
    </xdr:from>
    <xdr:to>
      <xdr:col>24</xdr:col>
      <xdr:colOff>152400</xdr:colOff>
      <xdr:row>91</xdr:row>
      <xdr:rowOff>41517</xdr:rowOff>
    </xdr:to>
    <xdr:cxnSp macro="">
      <xdr:nvCxnSpPr>
        <xdr:cNvPr id="236" name="直線コネクタ 235"/>
        <xdr:cNvCxnSpPr/>
      </xdr:nvCxnSpPr>
      <xdr:spPr>
        <a:xfrm>
          <a:off x="4546600" y="1564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101505</xdr:rowOff>
    </xdr:from>
    <xdr:to>
      <xdr:col>24</xdr:col>
      <xdr:colOff>63500</xdr:colOff>
      <xdr:row>97</xdr:row>
      <xdr:rowOff>8846</xdr:rowOff>
    </xdr:to>
    <xdr:cxnSp macro="">
      <xdr:nvCxnSpPr>
        <xdr:cNvPr id="237" name="直線コネクタ 236"/>
        <xdr:cNvCxnSpPr/>
      </xdr:nvCxnSpPr>
      <xdr:spPr>
        <a:xfrm flipV="1">
          <a:off x="3797300" y="16560705"/>
          <a:ext cx="838200" cy="7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121753</xdr:rowOff>
    </xdr:from>
    <xdr:ext cx="534377" cy="259045"/>
    <xdr:sp macro="" textlink="">
      <xdr:nvSpPr>
        <xdr:cNvPr id="238" name="衛生費平均値テキスト"/>
        <xdr:cNvSpPr txBox="1"/>
      </xdr:nvSpPr>
      <xdr:spPr>
        <a:xfrm>
          <a:off x="4686300" y="16580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143326</xdr:rowOff>
    </xdr:from>
    <xdr:to>
      <xdr:col>24</xdr:col>
      <xdr:colOff>114300</xdr:colOff>
      <xdr:row>97</xdr:row>
      <xdr:rowOff>73476</xdr:rowOff>
    </xdr:to>
    <xdr:sp macro="" textlink="">
      <xdr:nvSpPr>
        <xdr:cNvPr id="239" name="フローチャート: 判断 238"/>
        <xdr:cNvSpPr/>
      </xdr:nvSpPr>
      <xdr:spPr>
        <a:xfrm>
          <a:off x="4584700" y="166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8846</xdr:rowOff>
    </xdr:from>
    <xdr:to>
      <xdr:col>19</xdr:col>
      <xdr:colOff>177800</xdr:colOff>
      <xdr:row>97</xdr:row>
      <xdr:rowOff>31401</xdr:rowOff>
    </xdr:to>
    <xdr:cxnSp macro="">
      <xdr:nvCxnSpPr>
        <xdr:cNvPr id="240" name="直線コネクタ 239"/>
        <xdr:cNvCxnSpPr/>
      </xdr:nvCxnSpPr>
      <xdr:spPr>
        <a:xfrm flipV="1">
          <a:off x="2908300" y="16639496"/>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18262</xdr:rowOff>
    </xdr:from>
    <xdr:to>
      <xdr:col>20</xdr:col>
      <xdr:colOff>38100</xdr:colOff>
      <xdr:row>97</xdr:row>
      <xdr:rowOff>119862</xdr:rowOff>
    </xdr:to>
    <xdr:sp macro="" textlink="">
      <xdr:nvSpPr>
        <xdr:cNvPr id="241" name="フローチャート: 判断 240"/>
        <xdr:cNvSpPr/>
      </xdr:nvSpPr>
      <xdr:spPr>
        <a:xfrm>
          <a:off x="3746500" y="166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110989</xdr:rowOff>
    </xdr:from>
    <xdr:ext cx="534377" cy="259045"/>
    <xdr:sp macro="" textlink="">
      <xdr:nvSpPr>
        <xdr:cNvPr id="242" name="テキスト ボックス 241"/>
        <xdr:cNvSpPr txBox="1"/>
      </xdr:nvSpPr>
      <xdr:spPr>
        <a:xfrm>
          <a:off x="3530111"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31401</xdr:rowOff>
    </xdr:from>
    <xdr:to>
      <xdr:col>15</xdr:col>
      <xdr:colOff>50800</xdr:colOff>
      <xdr:row>97</xdr:row>
      <xdr:rowOff>32068</xdr:rowOff>
    </xdr:to>
    <xdr:cxnSp macro="">
      <xdr:nvCxnSpPr>
        <xdr:cNvPr id="243" name="直線コネクタ 242"/>
        <xdr:cNvCxnSpPr/>
      </xdr:nvCxnSpPr>
      <xdr:spPr>
        <a:xfrm flipV="1">
          <a:off x="2019300" y="16662051"/>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47467</xdr:rowOff>
    </xdr:from>
    <xdr:to>
      <xdr:col>15</xdr:col>
      <xdr:colOff>101600</xdr:colOff>
      <xdr:row>97</xdr:row>
      <xdr:rowOff>149067</xdr:rowOff>
    </xdr:to>
    <xdr:sp macro="" textlink="">
      <xdr:nvSpPr>
        <xdr:cNvPr id="244" name="フローチャート: 判断 243"/>
        <xdr:cNvSpPr/>
      </xdr:nvSpPr>
      <xdr:spPr>
        <a:xfrm>
          <a:off x="2857500" y="1667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140194</xdr:rowOff>
    </xdr:from>
    <xdr:ext cx="534377" cy="259045"/>
    <xdr:sp macro="" textlink="">
      <xdr:nvSpPr>
        <xdr:cNvPr id="245" name="テキスト ボックス 244"/>
        <xdr:cNvSpPr txBox="1"/>
      </xdr:nvSpPr>
      <xdr:spPr>
        <a:xfrm>
          <a:off x="2641111" y="167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32068</xdr:rowOff>
    </xdr:from>
    <xdr:to>
      <xdr:col>10</xdr:col>
      <xdr:colOff>114300</xdr:colOff>
      <xdr:row>97</xdr:row>
      <xdr:rowOff>66681</xdr:rowOff>
    </xdr:to>
    <xdr:cxnSp macro="">
      <xdr:nvCxnSpPr>
        <xdr:cNvPr id="246" name="直線コネクタ 245"/>
        <xdr:cNvCxnSpPr/>
      </xdr:nvCxnSpPr>
      <xdr:spPr>
        <a:xfrm flipV="1">
          <a:off x="1130300" y="16662718"/>
          <a:ext cx="889000" cy="3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56229</xdr:rowOff>
    </xdr:from>
    <xdr:to>
      <xdr:col>10</xdr:col>
      <xdr:colOff>165100</xdr:colOff>
      <xdr:row>97</xdr:row>
      <xdr:rowOff>157829</xdr:rowOff>
    </xdr:to>
    <xdr:sp macro="" textlink="">
      <xdr:nvSpPr>
        <xdr:cNvPr id="247" name="フローチャート: 判断 246"/>
        <xdr:cNvSpPr/>
      </xdr:nvSpPr>
      <xdr:spPr>
        <a:xfrm>
          <a:off x="1968500" y="166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148956</xdr:rowOff>
    </xdr:from>
    <xdr:ext cx="534377" cy="259045"/>
    <xdr:sp macro="" textlink="">
      <xdr:nvSpPr>
        <xdr:cNvPr id="248" name="テキスト ボックス 247"/>
        <xdr:cNvSpPr txBox="1"/>
      </xdr:nvSpPr>
      <xdr:spPr>
        <a:xfrm>
          <a:off x="1752111" y="167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118047</xdr:rowOff>
    </xdr:from>
    <xdr:to>
      <xdr:col>6</xdr:col>
      <xdr:colOff>38100</xdr:colOff>
      <xdr:row>97</xdr:row>
      <xdr:rowOff>48197</xdr:rowOff>
    </xdr:to>
    <xdr:sp macro="" textlink="">
      <xdr:nvSpPr>
        <xdr:cNvPr id="249" name="フローチャート: 判断 248"/>
        <xdr:cNvSpPr/>
      </xdr:nvSpPr>
      <xdr:spPr>
        <a:xfrm>
          <a:off x="1079500" y="1657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64724</xdr:rowOff>
    </xdr:from>
    <xdr:ext cx="534377" cy="259045"/>
    <xdr:sp macro="" textlink="">
      <xdr:nvSpPr>
        <xdr:cNvPr id="250" name="テキスト ボックス 249"/>
        <xdr:cNvSpPr txBox="1"/>
      </xdr:nvSpPr>
      <xdr:spPr>
        <a:xfrm>
          <a:off x="863111" y="1635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50705</xdr:rowOff>
    </xdr:from>
    <xdr:to>
      <xdr:col>24</xdr:col>
      <xdr:colOff>114300</xdr:colOff>
      <xdr:row>96</xdr:row>
      <xdr:rowOff>152305</xdr:rowOff>
    </xdr:to>
    <xdr:sp macro="" textlink="">
      <xdr:nvSpPr>
        <xdr:cNvPr id="256" name="楕円 255"/>
        <xdr:cNvSpPr/>
      </xdr:nvSpPr>
      <xdr:spPr>
        <a:xfrm>
          <a:off x="4584700" y="165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73582</xdr:rowOff>
    </xdr:from>
    <xdr:ext cx="534377" cy="259045"/>
    <xdr:sp macro="" textlink="">
      <xdr:nvSpPr>
        <xdr:cNvPr id="257" name="衛生費該当値テキスト"/>
        <xdr:cNvSpPr txBox="1"/>
      </xdr:nvSpPr>
      <xdr:spPr>
        <a:xfrm>
          <a:off x="4686300" y="1636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129496</xdr:rowOff>
    </xdr:from>
    <xdr:to>
      <xdr:col>20</xdr:col>
      <xdr:colOff>38100</xdr:colOff>
      <xdr:row>97</xdr:row>
      <xdr:rowOff>59646</xdr:rowOff>
    </xdr:to>
    <xdr:sp macro="" textlink="">
      <xdr:nvSpPr>
        <xdr:cNvPr id="258" name="楕円 257"/>
        <xdr:cNvSpPr/>
      </xdr:nvSpPr>
      <xdr:spPr>
        <a:xfrm>
          <a:off x="3746500" y="165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76173</xdr:rowOff>
    </xdr:from>
    <xdr:ext cx="534377" cy="259045"/>
    <xdr:sp macro="" textlink="">
      <xdr:nvSpPr>
        <xdr:cNvPr id="259" name="テキスト ボックス 258"/>
        <xdr:cNvSpPr txBox="1"/>
      </xdr:nvSpPr>
      <xdr:spPr>
        <a:xfrm>
          <a:off x="3530111" y="163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152051</xdr:rowOff>
    </xdr:from>
    <xdr:to>
      <xdr:col>15</xdr:col>
      <xdr:colOff>101600</xdr:colOff>
      <xdr:row>97</xdr:row>
      <xdr:rowOff>82201</xdr:rowOff>
    </xdr:to>
    <xdr:sp macro="" textlink="">
      <xdr:nvSpPr>
        <xdr:cNvPr id="260" name="楕円 259"/>
        <xdr:cNvSpPr/>
      </xdr:nvSpPr>
      <xdr:spPr>
        <a:xfrm>
          <a:off x="2857500" y="166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98728</xdr:rowOff>
    </xdr:from>
    <xdr:ext cx="534377" cy="259045"/>
    <xdr:sp macro="" textlink="">
      <xdr:nvSpPr>
        <xdr:cNvPr id="261" name="テキスト ボックス 260"/>
        <xdr:cNvSpPr txBox="1"/>
      </xdr:nvSpPr>
      <xdr:spPr>
        <a:xfrm>
          <a:off x="2641111" y="163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152718</xdr:rowOff>
    </xdr:from>
    <xdr:to>
      <xdr:col>10</xdr:col>
      <xdr:colOff>165100</xdr:colOff>
      <xdr:row>97</xdr:row>
      <xdr:rowOff>82868</xdr:rowOff>
    </xdr:to>
    <xdr:sp macro="" textlink="">
      <xdr:nvSpPr>
        <xdr:cNvPr id="262" name="楕円 261"/>
        <xdr:cNvSpPr/>
      </xdr:nvSpPr>
      <xdr:spPr>
        <a:xfrm>
          <a:off x="1968500" y="166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99395</xdr:rowOff>
    </xdr:from>
    <xdr:ext cx="534377" cy="259045"/>
    <xdr:sp macro="" textlink="">
      <xdr:nvSpPr>
        <xdr:cNvPr id="263" name="テキスト ボックス 262"/>
        <xdr:cNvSpPr txBox="1"/>
      </xdr:nvSpPr>
      <xdr:spPr>
        <a:xfrm>
          <a:off x="1752111" y="163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15881</xdr:rowOff>
    </xdr:from>
    <xdr:to>
      <xdr:col>6</xdr:col>
      <xdr:colOff>38100</xdr:colOff>
      <xdr:row>97</xdr:row>
      <xdr:rowOff>117481</xdr:rowOff>
    </xdr:to>
    <xdr:sp macro="" textlink="">
      <xdr:nvSpPr>
        <xdr:cNvPr id="264" name="楕円 263"/>
        <xdr:cNvSpPr/>
      </xdr:nvSpPr>
      <xdr:spPr>
        <a:xfrm>
          <a:off x="1079500" y="166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108608</xdr:rowOff>
    </xdr:from>
    <xdr:ext cx="534377" cy="259045"/>
    <xdr:sp macro="" textlink="">
      <xdr:nvSpPr>
        <xdr:cNvPr id="265" name="テキスト ボックス 264"/>
        <xdr:cNvSpPr txBox="1"/>
      </xdr:nvSpPr>
      <xdr:spPr>
        <a:xfrm>
          <a:off x="863111" y="167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138049</xdr:rowOff>
    </xdr:from>
    <xdr:to>
      <xdr:col>54</xdr:col>
      <xdr:colOff>189865</xdr:colOff>
      <xdr:row>39</xdr:row>
      <xdr:rowOff>30353</xdr:rowOff>
    </xdr:to>
    <xdr:cxnSp macro="">
      <xdr:nvCxnSpPr>
        <xdr:cNvPr id="289" name="直線コネクタ 288"/>
        <xdr:cNvCxnSpPr/>
      </xdr:nvCxnSpPr>
      <xdr:spPr>
        <a:xfrm flipV="1">
          <a:off x="10475595" y="5281549"/>
          <a:ext cx="1270" cy="1435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34180</xdr:rowOff>
    </xdr:from>
    <xdr:ext cx="378565" cy="259045"/>
    <xdr:sp macro="" textlink="">
      <xdr:nvSpPr>
        <xdr:cNvPr id="290" name="労働費最小値テキスト"/>
        <xdr:cNvSpPr txBox="1"/>
      </xdr:nvSpPr>
      <xdr:spPr>
        <a:xfrm>
          <a:off x="10528300"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30353</xdr:rowOff>
    </xdr:from>
    <xdr:to>
      <xdr:col>55</xdr:col>
      <xdr:colOff>88900</xdr:colOff>
      <xdr:row>39</xdr:row>
      <xdr:rowOff>30353</xdr:rowOff>
    </xdr:to>
    <xdr:cxnSp macro="">
      <xdr:nvCxnSpPr>
        <xdr:cNvPr id="291" name="直線コネクタ 290"/>
        <xdr:cNvCxnSpPr/>
      </xdr:nvCxnSpPr>
      <xdr:spPr>
        <a:xfrm>
          <a:off x="10388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84726</xdr:rowOff>
    </xdr:from>
    <xdr:ext cx="534377" cy="259045"/>
    <xdr:sp macro="" textlink="">
      <xdr:nvSpPr>
        <xdr:cNvPr id="292" name="労働費最大値テキスト"/>
        <xdr:cNvSpPr txBox="1"/>
      </xdr:nvSpPr>
      <xdr:spPr>
        <a:xfrm>
          <a:off x="10528300" y="50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138049</xdr:rowOff>
    </xdr:from>
    <xdr:to>
      <xdr:col>55</xdr:col>
      <xdr:colOff>88900</xdr:colOff>
      <xdr:row>30</xdr:row>
      <xdr:rowOff>138049</xdr:rowOff>
    </xdr:to>
    <xdr:cxnSp macro="">
      <xdr:nvCxnSpPr>
        <xdr:cNvPr id="293" name="直線コネクタ 292"/>
        <xdr:cNvCxnSpPr/>
      </xdr:nvCxnSpPr>
      <xdr:spPr>
        <a:xfrm>
          <a:off x="10388600" y="528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57531</xdr:rowOff>
    </xdr:from>
    <xdr:to>
      <xdr:col>55</xdr:col>
      <xdr:colOff>0</xdr:colOff>
      <xdr:row>38</xdr:row>
      <xdr:rowOff>58547</xdr:rowOff>
    </xdr:to>
    <xdr:cxnSp macro="">
      <xdr:nvCxnSpPr>
        <xdr:cNvPr id="294" name="直線コネクタ 293"/>
        <xdr:cNvCxnSpPr/>
      </xdr:nvCxnSpPr>
      <xdr:spPr>
        <a:xfrm>
          <a:off x="9639300" y="6572631"/>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3319</xdr:rowOff>
    </xdr:from>
    <xdr:ext cx="469744" cy="259045"/>
    <xdr:sp macro="" textlink="">
      <xdr:nvSpPr>
        <xdr:cNvPr id="295" name="労働費平均値テキスト"/>
        <xdr:cNvSpPr txBox="1"/>
      </xdr:nvSpPr>
      <xdr:spPr>
        <a:xfrm>
          <a:off x="10528300" y="6346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151892</xdr:rowOff>
    </xdr:from>
    <xdr:to>
      <xdr:col>55</xdr:col>
      <xdr:colOff>50800</xdr:colOff>
      <xdr:row>38</xdr:row>
      <xdr:rowOff>82042</xdr:rowOff>
    </xdr:to>
    <xdr:sp macro="" textlink="">
      <xdr:nvSpPr>
        <xdr:cNvPr id="296" name="フローチャート: 判断 295"/>
        <xdr:cNvSpPr/>
      </xdr:nvSpPr>
      <xdr:spPr>
        <a:xfrm>
          <a:off x="104267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57531</xdr:rowOff>
    </xdr:from>
    <xdr:to>
      <xdr:col>50</xdr:col>
      <xdr:colOff>114300</xdr:colOff>
      <xdr:row>38</xdr:row>
      <xdr:rowOff>60452</xdr:rowOff>
    </xdr:to>
    <xdr:cxnSp macro="">
      <xdr:nvCxnSpPr>
        <xdr:cNvPr id="297" name="直線コネクタ 296"/>
        <xdr:cNvCxnSpPr/>
      </xdr:nvCxnSpPr>
      <xdr:spPr>
        <a:xfrm flipV="1">
          <a:off x="8750300" y="657263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152273</xdr:rowOff>
    </xdr:from>
    <xdr:to>
      <xdr:col>50</xdr:col>
      <xdr:colOff>165100</xdr:colOff>
      <xdr:row>38</xdr:row>
      <xdr:rowOff>82423</xdr:rowOff>
    </xdr:to>
    <xdr:sp macro="" textlink="">
      <xdr:nvSpPr>
        <xdr:cNvPr id="298" name="フローチャート: 判断 297"/>
        <xdr:cNvSpPr/>
      </xdr:nvSpPr>
      <xdr:spPr>
        <a:xfrm>
          <a:off x="9588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98950</xdr:rowOff>
    </xdr:from>
    <xdr:ext cx="469744" cy="259045"/>
    <xdr:sp macro="" textlink="">
      <xdr:nvSpPr>
        <xdr:cNvPr id="299" name="テキスト ボックス 298"/>
        <xdr:cNvSpPr txBox="1"/>
      </xdr:nvSpPr>
      <xdr:spPr>
        <a:xfrm>
          <a:off x="9404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60452</xdr:rowOff>
    </xdr:from>
    <xdr:to>
      <xdr:col>45</xdr:col>
      <xdr:colOff>177800</xdr:colOff>
      <xdr:row>38</xdr:row>
      <xdr:rowOff>62865</xdr:rowOff>
    </xdr:to>
    <xdr:cxnSp macro="">
      <xdr:nvCxnSpPr>
        <xdr:cNvPr id="300" name="直線コネクタ 299"/>
        <xdr:cNvCxnSpPr/>
      </xdr:nvCxnSpPr>
      <xdr:spPr>
        <a:xfrm flipV="1">
          <a:off x="7861300" y="657555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145923</xdr:rowOff>
    </xdr:from>
    <xdr:to>
      <xdr:col>46</xdr:col>
      <xdr:colOff>38100</xdr:colOff>
      <xdr:row>38</xdr:row>
      <xdr:rowOff>76073</xdr:rowOff>
    </xdr:to>
    <xdr:sp macro="" textlink="">
      <xdr:nvSpPr>
        <xdr:cNvPr id="301" name="フローチャート: 判断 300"/>
        <xdr:cNvSpPr/>
      </xdr:nvSpPr>
      <xdr:spPr>
        <a:xfrm>
          <a:off x="8699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92600</xdr:rowOff>
    </xdr:from>
    <xdr:ext cx="469744" cy="259045"/>
    <xdr:sp macro="" textlink="">
      <xdr:nvSpPr>
        <xdr:cNvPr id="302" name="テキスト ボックス 301"/>
        <xdr:cNvSpPr txBox="1"/>
      </xdr:nvSpPr>
      <xdr:spPr>
        <a:xfrm>
          <a:off x="8515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117729</xdr:rowOff>
    </xdr:from>
    <xdr:to>
      <xdr:col>41</xdr:col>
      <xdr:colOff>50800</xdr:colOff>
      <xdr:row>38</xdr:row>
      <xdr:rowOff>62865</xdr:rowOff>
    </xdr:to>
    <xdr:cxnSp macro="">
      <xdr:nvCxnSpPr>
        <xdr:cNvPr id="303" name="直線コネクタ 302"/>
        <xdr:cNvCxnSpPr/>
      </xdr:nvCxnSpPr>
      <xdr:spPr>
        <a:xfrm>
          <a:off x="6972300" y="6461379"/>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153543</xdr:rowOff>
    </xdr:from>
    <xdr:to>
      <xdr:col>41</xdr:col>
      <xdr:colOff>101600</xdr:colOff>
      <xdr:row>38</xdr:row>
      <xdr:rowOff>83693</xdr:rowOff>
    </xdr:to>
    <xdr:sp macro="" textlink="">
      <xdr:nvSpPr>
        <xdr:cNvPr id="304" name="フローチャート: 判断 303"/>
        <xdr:cNvSpPr/>
      </xdr:nvSpPr>
      <xdr:spPr>
        <a:xfrm>
          <a:off x="7810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100220</xdr:rowOff>
    </xdr:from>
    <xdr:ext cx="469744" cy="259045"/>
    <xdr:sp macro="" textlink="">
      <xdr:nvSpPr>
        <xdr:cNvPr id="305" name="テキスト ボックス 304"/>
        <xdr:cNvSpPr txBox="1"/>
      </xdr:nvSpPr>
      <xdr:spPr>
        <a:xfrm>
          <a:off x="7626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83566</xdr:rowOff>
    </xdr:from>
    <xdr:to>
      <xdr:col>36</xdr:col>
      <xdr:colOff>165100</xdr:colOff>
      <xdr:row>38</xdr:row>
      <xdr:rowOff>13715</xdr:rowOff>
    </xdr:to>
    <xdr:sp macro="" textlink="">
      <xdr:nvSpPr>
        <xdr:cNvPr id="306" name="フローチャート: 判断 305"/>
        <xdr:cNvSpPr/>
      </xdr:nvSpPr>
      <xdr:spPr>
        <a:xfrm>
          <a:off x="6921500" y="64272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4843</xdr:rowOff>
    </xdr:from>
    <xdr:ext cx="469744" cy="259045"/>
    <xdr:sp macro="" textlink="">
      <xdr:nvSpPr>
        <xdr:cNvPr id="307" name="テキスト ボックス 306"/>
        <xdr:cNvSpPr txBox="1"/>
      </xdr:nvSpPr>
      <xdr:spPr>
        <a:xfrm>
          <a:off x="6737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7747</xdr:rowOff>
    </xdr:from>
    <xdr:to>
      <xdr:col>55</xdr:col>
      <xdr:colOff>50800</xdr:colOff>
      <xdr:row>38</xdr:row>
      <xdr:rowOff>109347</xdr:rowOff>
    </xdr:to>
    <xdr:sp macro="" textlink="">
      <xdr:nvSpPr>
        <xdr:cNvPr id="313" name="楕円 312"/>
        <xdr:cNvSpPr/>
      </xdr:nvSpPr>
      <xdr:spPr>
        <a:xfrm>
          <a:off x="104267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157624</xdr:rowOff>
    </xdr:from>
    <xdr:ext cx="469744" cy="259045"/>
    <xdr:sp macro="" textlink="">
      <xdr:nvSpPr>
        <xdr:cNvPr id="314" name="労働費該当値テキスト"/>
        <xdr:cNvSpPr txBox="1"/>
      </xdr:nvSpPr>
      <xdr:spPr>
        <a:xfrm>
          <a:off x="10528300" y="65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6731</xdr:rowOff>
    </xdr:from>
    <xdr:to>
      <xdr:col>50</xdr:col>
      <xdr:colOff>165100</xdr:colOff>
      <xdr:row>38</xdr:row>
      <xdr:rowOff>108331</xdr:rowOff>
    </xdr:to>
    <xdr:sp macro="" textlink="">
      <xdr:nvSpPr>
        <xdr:cNvPr id="315" name="楕円 314"/>
        <xdr:cNvSpPr/>
      </xdr:nvSpPr>
      <xdr:spPr>
        <a:xfrm>
          <a:off x="9588500" y="65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99458</xdr:rowOff>
    </xdr:from>
    <xdr:ext cx="469744" cy="259045"/>
    <xdr:sp macro="" textlink="">
      <xdr:nvSpPr>
        <xdr:cNvPr id="316" name="テキスト ボックス 315"/>
        <xdr:cNvSpPr txBox="1"/>
      </xdr:nvSpPr>
      <xdr:spPr>
        <a:xfrm>
          <a:off x="9404428" y="661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9652</xdr:rowOff>
    </xdr:from>
    <xdr:to>
      <xdr:col>46</xdr:col>
      <xdr:colOff>38100</xdr:colOff>
      <xdr:row>38</xdr:row>
      <xdr:rowOff>111252</xdr:rowOff>
    </xdr:to>
    <xdr:sp macro="" textlink="">
      <xdr:nvSpPr>
        <xdr:cNvPr id="317" name="楕円 316"/>
        <xdr:cNvSpPr/>
      </xdr:nvSpPr>
      <xdr:spPr>
        <a:xfrm>
          <a:off x="8699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102379</xdr:rowOff>
    </xdr:from>
    <xdr:ext cx="469744" cy="259045"/>
    <xdr:sp macro="" textlink="">
      <xdr:nvSpPr>
        <xdr:cNvPr id="318" name="テキスト ボックス 317"/>
        <xdr:cNvSpPr txBox="1"/>
      </xdr:nvSpPr>
      <xdr:spPr>
        <a:xfrm>
          <a:off x="8515428"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12065</xdr:rowOff>
    </xdr:from>
    <xdr:to>
      <xdr:col>41</xdr:col>
      <xdr:colOff>101600</xdr:colOff>
      <xdr:row>38</xdr:row>
      <xdr:rowOff>113665</xdr:rowOff>
    </xdr:to>
    <xdr:sp macro="" textlink="">
      <xdr:nvSpPr>
        <xdr:cNvPr id="319" name="楕円 318"/>
        <xdr:cNvSpPr/>
      </xdr:nvSpPr>
      <xdr:spPr>
        <a:xfrm>
          <a:off x="781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104792</xdr:rowOff>
    </xdr:from>
    <xdr:ext cx="469744" cy="259045"/>
    <xdr:sp macro="" textlink="">
      <xdr:nvSpPr>
        <xdr:cNvPr id="320" name="テキスト ボックス 319"/>
        <xdr:cNvSpPr txBox="1"/>
      </xdr:nvSpPr>
      <xdr:spPr>
        <a:xfrm>
          <a:off x="7626428" y="661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66929</xdr:rowOff>
    </xdr:from>
    <xdr:to>
      <xdr:col>36</xdr:col>
      <xdr:colOff>165100</xdr:colOff>
      <xdr:row>37</xdr:row>
      <xdr:rowOff>168529</xdr:rowOff>
    </xdr:to>
    <xdr:sp macro="" textlink="">
      <xdr:nvSpPr>
        <xdr:cNvPr id="321" name="楕円 320"/>
        <xdr:cNvSpPr/>
      </xdr:nvSpPr>
      <xdr:spPr>
        <a:xfrm>
          <a:off x="6921500" y="64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13606</xdr:rowOff>
    </xdr:from>
    <xdr:ext cx="469744" cy="259045"/>
    <xdr:sp macro="" textlink="">
      <xdr:nvSpPr>
        <xdr:cNvPr id="322" name="テキスト ボックス 321"/>
        <xdr:cNvSpPr txBox="1"/>
      </xdr:nvSpPr>
      <xdr:spPr>
        <a:xfrm>
          <a:off x="6737428"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71074</xdr:rowOff>
    </xdr:from>
    <xdr:to>
      <xdr:col>54</xdr:col>
      <xdr:colOff>189865</xdr:colOff>
      <xdr:row>58</xdr:row>
      <xdr:rowOff>134625</xdr:rowOff>
    </xdr:to>
    <xdr:cxnSp macro="">
      <xdr:nvCxnSpPr>
        <xdr:cNvPr id="344" name="直線コネクタ 343"/>
        <xdr:cNvCxnSpPr/>
      </xdr:nvCxnSpPr>
      <xdr:spPr>
        <a:xfrm flipV="1">
          <a:off x="10475595" y="8815024"/>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138452</xdr:rowOff>
    </xdr:from>
    <xdr:ext cx="378565" cy="259045"/>
    <xdr:sp macro="" textlink="">
      <xdr:nvSpPr>
        <xdr:cNvPr id="345" name="農林水産業費最小値テキスト"/>
        <xdr:cNvSpPr txBox="1"/>
      </xdr:nvSpPr>
      <xdr:spPr>
        <a:xfrm>
          <a:off x="10528300" y="1008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134625</xdr:rowOff>
    </xdr:from>
    <xdr:to>
      <xdr:col>55</xdr:col>
      <xdr:colOff>88900</xdr:colOff>
      <xdr:row>58</xdr:row>
      <xdr:rowOff>134625</xdr:rowOff>
    </xdr:to>
    <xdr:cxnSp macro="">
      <xdr:nvCxnSpPr>
        <xdr:cNvPr id="346" name="直線コネクタ 345"/>
        <xdr:cNvCxnSpPr/>
      </xdr:nvCxnSpPr>
      <xdr:spPr>
        <a:xfrm>
          <a:off x="10388600" y="1007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17751</xdr:rowOff>
    </xdr:from>
    <xdr:ext cx="534377" cy="259045"/>
    <xdr:sp macro="" textlink="">
      <xdr:nvSpPr>
        <xdr:cNvPr id="347" name="農林水産業費最大値テキスト"/>
        <xdr:cNvSpPr txBox="1"/>
      </xdr:nvSpPr>
      <xdr:spPr>
        <a:xfrm>
          <a:off x="10528300" y="85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71074</xdr:rowOff>
    </xdr:from>
    <xdr:to>
      <xdr:col>55</xdr:col>
      <xdr:colOff>88900</xdr:colOff>
      <xdr:row>51</xdr:row>
      <xdr:rowOff>71074</xdr:rowOff>
    </xdr:to>
    <xdr:cxnSp macro="">
      <xdr:nvCxnSpPr>
        <xdr:cNvPr id="348" name="直線コネクタ 347"/>
        <xdr:cNvCxnSpPr/>
      </xdr:nvCxnSpPr>
      <xdr:spPr>
        <a:xfrm>
          <a:off x="10388600" y="881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103307</xdr:rowOff>
    </xdr:from>
    <xdr:to>
      <xdr:col>55</xdr:col>
      <xdr:colOff>0</xdr:colOff>
      <xdr:row>52</xdr:row>
      <xdr:rowOff>147472</xdr:rowOff>
    </xdr:to>
    <xdr:cxnSp macro="">
      <xdr:nvCxnSpPr>
        <xdr:cNvPr id="349" name="直線コネクタ 348"/>
        <xdr:cNvCxnSpPr/>
      </xdr:nvCxnSpPr>
      <xdr:spPr>
        <a:xfrm flipV="1">
          <a:off x="9639300" y="9018707"/>
          <a:ext cx="8382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149326</xdr:rowOff>
    </xdr:from>
    <xdr:ext cx="534377" cy="259045"/>
    <xdr:sp macro="" textlink="">
      <xdr:nvSpPr>
        <xdr:cNvPr id="350" name="農林水産業費平均値テキスト"/>
        <xdr:cNvSpPr txBox="1"/>
      </xdr:nvSpPr>
      <xdr:spPr>
        <a:xfrm>
          <a:off x="10528300" y="9579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170899</xdr:rowOff>
    </xdr:from>
    <xdr:to>
      <xdr:col>55</xdr:col>
      <xdr:colOff>50800</xdr:colOff>
      <xdr:row>56</xdr:row>
      <xdr:rowOff>101049</xdr:rowOff>
    </xdr:to>
    <xdr:sp macro="" textlink="">
      <xdr:nvSpPr>
        <xdr:cNvPr id="351" name="フローチャート: 判断 350"/>
        <xdr:cNvSpPr/>
      </xdr:nvSpPr>
      <xdr:spPr>
        <a:xfrm>
          <a:off x="104267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117708</xdr:rowOff>
    </xdr:from>
    <xdr:to>
      <xdr:col>50</xdr:col>
      <xdr:colOff>114300</xdr:colOff>
      <xdr:row>52</xdr:row>
      <xdr:rowOff>147472</xdr:rowOff>
    </xdr:to>
    <xdr:cxnSp macro="">
      <xdr:nvCxnSpPr>
        <xdr:cNvPr id="352" name="直線コネクタ 351"/>
        <xdr:cNvCxnSpPr/>
      </xdr:nvCxnSpPr>
      <xdr:spPr>
        <a:xfrm>
          <a:off x="8750300" y="9033108"/>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164658</xdr:rowOff>
    </xdr:from>
    <xdr:to>
      <xdr:col>50</xdr:col>
      <xdr:colOff>165100</xdr:colOff>
      <xdr:row>56</xdr:row>
      <xdr:rowOff>94808</xdr:rowOff>
    </xdr:to>
    <xdr:sp macro="" textlink="">
      <xdr:nvSpPr>
        <xdr:cNvPr id="353" name="フローチャート: 判断 352"/>
        <xdr:cNvSpPr/>
      </xdr:nvSpPr>
      <xdr:spPr>
        <a:xfrm>
          <a:off x="9588500" y="959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85935</xdr:rowOff>
    </xdr:from>
    <xdr:ext cx="534377" cy="259045"/>
    <xdr:sp macro="" textlink="">
      <xdr:nvSpPr>
        <xdr:cNvPr id="354" name="テキスト ボックス 353"/>
        <xdr:cNvSpPr txBox="1"/>
      </xdr:nvSpPr>
      <xdr:spPr>
        <a:xfrm>
          <a:off x="9372111" y="968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117708</xdr:rowOff>
    </xdr:from>
    <xdr:to>
      <xdr:col>45</xdr:col>
      <xdr:colOff>177800</xdr:colOff>
      <xdr:row>53</xdr:row>
      <xdr:rowOff>110234</xdr:rowOff>
    </xdr:to>
    <xdr:cxnSp macro="">
      <xdr:nvCxnSpPr>
        <xdr:cNvPr id="355" name="直線コネクタ 354"/>
        <xdr:cNvCxnSpPr/>
      </xdr:nvCxnSpPr>
      <xdr:spPr>
        <a:xfrm flipV="1">
          <a:off x="7861300" y="9033108"/>
          <a:ext cx="889000" cy="16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150622</xdr:rowOff>
    </xdr:from>
    <xdr:to>
      <xdr:col>46</xdr:col>
      <xdr:colOff>38100</xdr:colOff>
      <xdr:row>56</xdr:row>
      <xdr:rowOff>80772</xdr:rowOff>
    </xdr:to>
    <xdr:sp macro="" textlink="">
      <xdr:nvSpPr>
        <xdr:cNvPr id="356" name="フローチャート: 判断 355"/>
        <xdr:cNvSpPr/>
      </xdr:nvSpPr>
      <xdr:spPr>
        <a:xfrm>
          <a:off x="8699500" y="95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71899</xdr:rowOff>
    </xdr:from>
    <xdr:ext cx="534377" cy="259045"/>
    <xdr:sp macro="" textlink="">
      <xdr:nvSpPr>
        <xdr:cNvPr id="357" name="テキスト ボックス 356"/>
        <xdr:cNvSpPr txBox="1"/>
      </xdr:nvSpPr>
      <xdr:spPr>
        <a:xfrm>
          <a:off x="8483111" y="96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100221</xdr:rowOff>
    </xdr:from>
    <xdr:to>
      <xdr:col>41</xdr:col>
      <xdr:colOff>50800</xdr:colOff>
      <xdr:row>53</xdr:row>
      <xdr:rowOff>110234</xdr:rowOff>
    </xdr:to>
    <xdr:cxnSp macro="">
      <xdr:nvCxnSpPr>
        <xdr:cNvPr id="358" name="直線コネクタ 357"/>
        <xdr:cNvCxnSpPr/>
      </xdr:nvCxnSpPr>
      <xdr:spPr>
        <a:xfrm>
          <a:off x="6972300" y="9187071"/>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32458</xdr:rowOff>
    </xdr:from>
    <xdr:to>
      <xdr:col>41</xdr:col>
      <xdr:colOff>101600</xdr:colOff>
      <xdr:row>56</xdr:row>
      <xdr:rowOff>134058</xdr:rowOff>
    </xdr:to>
    <xdr:sp macro="" textlink="">
      <xdr:nvSpPr>
        <xdr:cNvPr id="359" name="フローチャート: 判断 358"/>
        <xdr:cNvSpPr/>
      </xdr:nvSpPr>
      <xdr:spPr>
        <a:xfrm>
          <a:off x="7810500" y="96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125185</xdr:rowOff>
    </xdr:from>
    <xdr:ext cx="534377" cy="259045"/>
    <xdr:sp macro="" textlink="">
      <xdr:nvSpPr>
        <xdr:cNvPr id="360" name="テキスト ボックス 359"/>
        <xdr:cNvSpPr txBox="1"/>
      </xdr:nvSpPr>
      <xdr:spPr>
        <a:xfrm>
          <a:off x="7594111" y="97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136403</xdr:rowOff>
    </xdr:from>
    <xdr:to>
      <xdr:col>36</xdr:col>
      <xdr:colOff>165100</xdr:colOff>
      <xdr:row>55</xdr:row>
      <xdr:rowOff>66553</xdr:rowOff>
    </xdr:to>
    <xdr:sp macro="" textlink="">
      <xdr:nvSpPr>
        <xdr:cNvPr id="361" name="フローチャート: 判断 360"/>
        <xdr:cNvSpPr/>
      </xdr:nvSpPr>
      <xdr:spPr>
        <a:xfrm>
          <a:off x="6921500" y="939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57680</xdr:rowOff>
    </xdr:from>
    <xdr:ext cx="534377" cy="259045"/>
    <xdr:sp macro="" textlink="">
      <xdr:nvSpPr>
        <xdr:cNvPr id="362" name="テキスト ボックス 361"/>
        <xdr:cNvSpPr txBox="1"/>
      </xdr:nvSpPr>
      <xdr:spPr>
        <a:xfrm>
          <a:off x="6705111" y="948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52507</xdr:rowOff>
    </xdr:from>
    <xdr:to>
      <xdr:col>55</xdr:col>
      <xdr:colOff>50800</xdr:colOff>
      <xdr:row>52</xdr:row>
      <xdr:rowOff>154107</xdr:rowOff>
    </xdr:to>
    <xdr:sp macro="" textlink="">
      <xdr:nvSpPr>
        <xdr:cNvPr id="368" name="楕円 367"/>
        <xdr:cNvSpPr/>
      </xdr:nvSpPr>
      <xdr:spPr>
        <a:xfrm>
          <a:off x="10426700" y="89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75384</xdr:rowOff>
    </xdr:from>
    <xdr:ext cx="534377" cy="259045"/>
    <xdr:sp macro="" textlink="">
      <xdr:nvSpPr>
        <xdr:cNvPr id="369" name="農林水産業費該当値テキスト"/>
        <xdr:cNvSpPr txBox="1"/>
      </xdr:nvSpPr>
      <xdr:spPr>
        <a:xfrm>
          <a:off x="10528300" y="88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96672</xdr:rowOff>
    </xdr:from>
    <xdr:to>
      <xdr:col>50</xdr:col>
      <xdr:colOff>165100</xdr:colOff>
      <xdr:row>53</xdr:row>
      <xdr:rowOff>26822</xdr:rowOff>
    </xdr:to>
    <xdr:sp macro="" textlink="">
      <xdr:nvSpPr>
        <xdr:cNvPr id="370" name="楕円 369"/>
        <xdr:cNvSpPr/>
      </xdr:nvSpPr>
      <xdr:spPr>
        <a:xfrm>
          <a:off x="9588500" y="901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43349</xdr:rowOff>
    </xdr:from>
    <xdr:ext cx="534377" cy="259045"/>
    <xdr:sp macro="" textlink="">
      <xdr:nvSpPr>
        <xdr:cNvPr id="371" name="テキスト ボックス 370"/>
        <xdr:cNvSpPr txBox="1"/>
      </xdr:nvSpPr>
      <xdr:spPr>
        <a:xfrm>
          <a:off x="9372111" y="878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66908</xdr:rowOff>
    </xdr:from>
    <xdr:to>
      <xdr:col>46</xdr:col>
      <xdr:colOff>38100</xdr:colOff>
      <xdr:row>52</xdr:row>
      <xdr:rowOff>168508</xdr:rowOff>
    </xdr:to>
    <xdr:sp macro="" textlink="">
      <xdr:nvSpPr>
        <xdr:cNvPr id="372" name="楕円 371"/>
        <xdr:cNvSpPr/>
      </xdr:nvSpPr>
      <xdr:spPr>
        <a:xfrm>
          <a:off x="8699500" y="898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13585</xdr:rowOff>
    </xdr:from>
    <xdr:ext cx="534377" cy="259045"/>
    <xdr:sp macro="" textlink="">
      <xdr:nvSpPr>
        <xdr:cNvPr id="373" name="テキスト ボックス 372"/>
        <xdr:cNvSpPr txBox="1"/>
      </xdr:nvSpPr>
      <xdr:spPr>
        <a:xfrm>
          <a:off x="8483111" y="87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59434</xdr:rowOff>
    </xdr:from>
    <xdr:to>
      <xdr:col>41</xdr:col>
      <xdr:colOff>101600</xdr:colOff>
      <xdr:row>53</xdr:row>
      <xdr:rowOff>161034</xdr:rowOff>
    </xdr:to>
    <xdr:sp macro="" textlink="">
      <xdr:nvSpPr>
        <xdr:cNvPr id="374" name="楕円 373"/>
        <xdr:cNvSpPr/>
      </xdr:nvSpPr>
      <xdr:spPr>
        <a:xfrm>
          <a:off x="7810500" y="914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6111</xdr:rowOff>
    </xdr:from>
    <xdr:ext cx="534377" cy="259045"/>
    <xdr:sp macro="" textlink="">
      <xdr:nvSpPr>
        <xdr:cNvPr id="375" name="テキスト ボックス 374"/>
        <xdr:cNvSpPr txBox="1"/>
      </xdr:nvSpPr>
      <xdr:spPr>
        <a:xfrm>
          <a:off x="7594111" y="892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49421</xdr:rowOff>
    </xdr:from>
    <xdr:to>
      <xdr:col>36</xdr:col>
      <xdr:colOff>165100</xdr:colOff>
      <xdr:row>53</xdr:row>
      <xdr:rowOff>151021</xdr:rowOff>
    </xdr:to>
    <xdr:sp macro="" textlink="">
      <xdr:nvSpPr>
        <xdr:cNvPr id="376" name="楕円 375"/>
        <xdr:cNvSpPr/>
      </xdr:nvSpPr>
      <xdr:spPr>
        <a:xfrm>
          <a:off x="6921500" y="91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167548</xdr:rowOff>
    </xdr:from>
    <xdr:ext cx="534377" cy="259045"/>
    <xdr:sp macro="" textlink="">
      <xdr:nvSpPr>
        <xdr:cNvPr id="377" name="テキスト ボックス 376"/>
        <xdr:cNvSpPr txBox="1"/>
      </xdr:nvSpPr>
      <xdr:spPr>
        <a:xfrm>
          <a:off x="6705111" y="89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46954</xdr:rowOff>
    </xdr:from>
    <xdr:to>
      <xdr:col>54</xdr:col>
      <xdr:colOff>189865</xdr:colOff>
      <xdr:row>79</xdr:row>
      <xdr:rowOff>76378</xdr:rowOff>
    </xdr:to>
    <xdr:cxnSp macro="">
      <xdr:nvCxnSpPr>
        <xdr:cNvPr id="403" name="直線コネクタ 402"/>
        <xdr:cNvCxnSpPr/>
      </xdr:nvCxnSpPr>
      <xdr:spPr>
        <a:xfrm flipV="1">
          <a:off x="10475595" y="12219904"/>
          <a:ext cx="1270" cy="1401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80205</xdr:rowOff>
    </xdr:from>
    <xdr:ext cx="378565" cy="259045"/>
    <xdr:sp macro="" textlink="">
      <xdr:nvSpPr>
        <xdr:cNvPr id="404" name="商工費最小値テキスト"/>
        <xdr:cNvSpPr txBox="1"/>
      </xdr:nvSpPr>
      <xdr:spPr>
        <a:xfrm>
          <a:off x="10528300" y="136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76378</xdr:rowOff>
    </xdr:from>
    <xdr:to>
      <xdr:col>55</xdr:col>
      <xdr:colOff>88900</xdr:colOff>
      <xdr:row>79</xdr:row>
      <xdr:rowOff>76378</xdr:rowOff>
    </xdr:to>
    <xdr:cxnSp macro="">
      <xdr:nvCxnSpPr>
        <xdr:cNvPr id="405" name="直線コネクタ 404"/>
        <xdr:cNvCxnSpPr/>
      </xdr:nvCxnSpPr>
      <xdr:spPr>
        <a:xfrm>
          <a:off x="10388600" y="136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165081</xdr:rowOff>
    </xdr:from>
    <xdr:ext cx="534377" cy="259045"/>
    <xdr:sp macro="" textlink="">
      <xdr:nvSpPr>
        <xdr:cNvPr id="406" name="商工費最大値テキスト"/>
        <xdr:cNvSpPr txBox="1"/>
      </xdr:nvSpPr>
      <xdr:spPr>
        <a:xfrm>
          <a:off x="10528300" y="1199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46954</xdr:rowOff>
    </xdr:from>
    <xdr:to>
      <xdr:col>55</xdr:col>
      <xdr:colOff>88900</xdr:colOff>
      <xdr:row>71</xdr:row>
      <xdr:rowOff>46954</xdr:rowOff>
    </xdr:to>
    <xdr:cxnSp macro="">
      <xdr:nvCxnSpPr>
        <xdr:cNvPr id="407" name="直線コネクタ 406"/>
        <xdr:cNvCxnSpPr/>
      </xdr:nvCxnSpPr>
      <xdr:spPr>
        <a:xfrm>
          <a:off x="10388600" y="1221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146427</xdr:rowOff>
    </xdr:from>
    <xdr:to>
      <xdr:col>55</xdr:col>
      <xdr:colOff>0</xdr:colOff>
      <xdr:row>77</xdr:row>
      <xdr:rowOff>9170</xdr:rowOff>
    </xdr:to>
    <xdr:cxnSp macro="">
      <xdr:nvCxnSpPr>
        <xdr:cNvPr id="408" name="直線コネクタ 407"/>
        <xdr:cNvCxnSpPr/>
      </xdr:nvCxnSpPr>
      <xdr:spPr>
        <a:xfrm flipV="1">
          <a:off x="9639300" y="13176627"/>
          <a:ext cx="838200" cy="3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94469</xdr:rowOff>
    </xdr:from>
    <xdr:ext cx="534377" cy="259045"/>
    <xdr:sp macro="" textlink="">
      <xdr:nvSpPr>
        <xdr:cNvPr id="409" name="商工費平均値テキスト"/>
        <xdr:cNvSpPr txBox="1"/>
      </xdr:nvSpPr>
      <xdr:spPr>
        <a:xfrm>
          <a:off x="10528300" y="12953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71591</xdr:rowOff>
    </xdr:from>
    <xdr:to>
      <xdr:col>55</xdr:col>
      <xdr:colOff>50800</xdr:colOff>
      <xdr:row>77</xdr:row>
      <xdr:rowOff>1741</xdr:rowOff>
    </xdr:to>
    <xdr:sp macro="" textlink="">
      <xdr:nvSpPr>
        <xdr:cNvPr id="410" name="フローチャート: 判断 409"/>
        <xdr:cNvSpPr/>
      </xdr:nvSpPr>
      <xdr:spPr>
        <a:xfrm>
          <a:off x="104267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161058</xdr:rowOff>
    </xdr:from>
    <xdr:to>
      <xdr:col>50</xdr:col>
      <xdr:colOff>114300</xdr:colOff>
      <xdr:row>77</xdr:row>
      <xdr:rowOff>9170</xdr:rowOff>
    </xdr:to>
    <xdr:cxnSp macro="">
      <xdr:nvCxnSpPr>
        <xdr:cNvPr id="411" name="直線コネクタ 410"/>
        <xdr:cNvCxnSpPr/>
      </xdr:nvCxnSpPr>
      <xdr:spPr>
        <a:xfrm>
          <a:off x="8750300" y="13191258"/>
          <a:ext cx="8890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144418</xdr:rowOff>
    </xdr:from>
    <xdr:to>
      <xdr:col>50</xdr:col>
      <xdr:colOff>165100</xdr:colOff>
      <xdr:row>77</xdr:row>
      <xdr:rowOff>74568</xdr:rowOff>
    </xdr:to>
    <xdr:sp macro="" textlink="">
      <xdr:nvSpPr>
        <xdr:cNvPr id="412" name="フローチャート: 判断 411"/>
        <xdr:cNvSpPr/>
      </xdr:nvSpPr>
      <xdr:spPr>
        <a:xfrm>
          <a:off x="9588500" y="131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65695</xdr:rowOff>
    </xdr:from>
    <xdr:ext cx="534377" cy="259045"/>
    <xdr:sp macro="" textlink="">
      <xdr:nvSpPr>
        <xdr:cNvPr id="413" name="テキスト ボックス 412"/>
        <xdr:cNvSpPr txBox="1"/>
      </xdr:nvSpPr>
      <xdr:spPr>
        <a:xfrm>
          <a:off x="9372111" y="132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100185</xdr:rowOff>
    </xdr:from>
    <xdr:to>
      <xdr:col>45</xdr:col>
      <xdr:colOff>177800</xdr:colOff>
      <xdr:row>76</xdr:row>
      <xdr:rowOff>161058</xdr:rowOff>
    </xdr:to>
    <xdr:cxnSp macro="">
      <xdr:nvCxnSpPr>
        <xdr:cNvPr id="414" name="直線コネクタ 413"/>
        <xdr:cNvCxnSpPr/>
      </xdr:nvCxnSpPr>
      <xdr:spPr>
        <a:xfrm>
          <a:off x="7861300" y="13130385"/>
          <a:ext cx="889000" cy="6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137722</xdr:rowOff>
    </xdr:from>
    <xdr:to>
      <xdr:col>46</xdr:col>
      <xdr:colOff>38100</xdr:colOff>
      <xdr:row>77</xdr:row>
      <xdr:rowOff>67872</xdr:rowOff>
    </xdr:to>
    <xdr:sp macro="" textlink="">
      <xdr:nvSpPr>
        <xdr:cNvPr id="415" name="フローチャート: 判断 414"/>
        <xdr:cNvSpPr/>
      </xdr:nvSpPr>
      <xdr:spPr>
        <a:xfrm>
          <a:off x="8699500" y="1316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58999</xdr:rowOff>
    </xdr:from>
    <xdr:ext cx="534377" cy="259045"/>
    <xdr:sp macro="" textlink="">
      <xdr:nvSpPr>
        <xdr:cNvPr id="416" name="テキスト ボックス 415"/>
        <xdr:cNvSpPr txBox="1"/>
      </xdr:nvSpPr>
      <xdr:spPr>
        <a:xfrm>
          <a:off x="8483111" y="1326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100185</xdr:rowOff>
    </xdr:from>
    <xdr:to>
      <xdr:col>41</xdr:col>
      <xdr:colOff>50800</xdr:colOff>
      <xdr:row>76</xdr:row>
      <xdr:rowOff>120856</xdr:rowOff>
    </xdr:to>
    <xdr:cxnSp macro="">
      <xdr:nvCxnSpPr>
        <xdr:cNvPr id="417" name="直線コネクタ 416"/>
        <xdr:cNvCxnSpPr/>
      </xdr:nvCxnSpPr>
      <xdr:spPr>
        <a:xfrm flipV="1">
          <a:off x="6972300" y="13130385"/>
          <a:ext cx="8890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138409</xdr:rowOff>
    </xdr:from>
    <xdr:to>
      <xdr:col>41</xdr:col>
      <xdr:colOff>101600</xdr:colOff>
      <xdr:row>77</xdr:row>
      <xdr:rowOff>68559</xdr:rowOff>
    </xdr:to>
    <xdr:sp macro="" textlink="">
      <xdr:nvSpPr>
        <xdr:cNvPr id="418" name="フローチャート: 判断 417"/>
        <xdr:cNvSpPr/>
      </xdr:nvSpPr>
      <xdr:spPr>
        <a:xfrm>
          <a:off x="7810500" y="131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59686</xdr:rowOff>
    </xdr:from>
    <xdr:ext cx="534377" cy="259045"/>
    <xdr:sp macro="" textlink="">
      <xdr:nvSpPr>
        <xdr:cNvPr id="419" name="テキスト ボックス 418"/>
        <xdr:cNvSpPr txBox="1"/>
      </xdr:nvSpPr>
      <xdr:spPr>
        <a:xfrm>
          <a:off x="7594111" y="132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60913</xdr:rowOff>
    </xdr:from>
    <xdr:to>
      <xdr:col>36</xdr:col>
      <xdr:colOff>165100</xdr:colOff>
      <xdr:row>76</xdr:row>
      <xdr:rowOff>162513</xdr:rowOff>
    </xdr:to>
    <xdr:sp macro="" textlink="">
      <xdr:nvSpPr>
        <xdr:cNvPr id="420" name="フローチャート: 判断 419"/>
        <xdr:cNvSpPr/>
      </xdr:nvSpPr>
      <xdr:spPr>
        <a:xfrm>
          <a:off x="6921500" y="1309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7590</xdr:rowOff>
    </xdr:from>
    <xdr:ext cx="534377" cy="259045"/>
    <xdr:sp macro="" textlink="">
      <xdr:nvSpPr>
        <xdr:cNvPr id="421" name="テキスト ボックス 420"/>
        <xdr:cNvSpPr txBox="1"/>
      </xdr:nvSpPr>
      <xdr:spPr>
        <a:xfrm>
          <a:off x="6705111" y="1286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95627</xdr:rowOff>
    </xdr:from>
    <xdr:to>
      <xdr:col>55</xdr:col>
      <xdr:colOff>50800</xdr:colOff>
      <xdr:row>77</xdr:row>
      <xdr:rowOff>25777</xdr:rowOff>
    </xdr:to>
    <xdr:sp macro="" textlink="">
      <xdr:nvSpPr>
        <xdr:cNvPr id="427" name="楕円 426"/>
        <xdr:cNvSpPr/>
      </xdr:nvSpPr>
      <xdr:spPr>
        <a:xfrm>
          <a:off x="10426700" y="1312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74054</xdr:rowOff>
    </xdr:from>
    <xdr:ext cx="534377" cy="259045"/>
    <xdr:sp macro="" textlink="">
      <xdr:nvSpPr>
        <xdr:cNvPr id="428" name="商工費該当値テキスト"/>
        <xdr:cNvSpPr txBox="1"/>
      </xdr:nvSpPr>
      <xdr:spPr>
        <a:xfrm>
          <a:off x="10528300" y="1310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129820</xdr:rowOff>
    </xdr:from>
    <xdr:to>
      <xdr:col>50</xdr:col>
      <xdr:colOff>165100</xdr:colOff>
      <xdr:row>77</xdr:row>
      <xdr:rowOff>59970</xdr:rowOff>
    </xdr:to>
    <xdr:sp macro="" textlink="">
      <xdr:nvSpPr>
        <xdr:cNvPr id="429" name="楕円 428"/>
        <xdr:cNvSpPr/>
      </xdr:nvSpPr>
      <xdr:spPr>
        <a:xfrm>
          <a:off x="9588500" y="131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76496</xdr:rowOff>
    </xdr:from>
    <xdr:ext cx="534377" cy="259045"/>
    <xdr:sp macro="" textlink="">
      <xdr:nvSpPr>
        <xdr:cNvPr id="430" name="テキスト ボックス 429"/>
        <xdr:cNvSpPr txBox="1"/>
      </xdr:nvSpPr>
      <xdr:spPr>
        <a:xfrm>
          <a:off x="9372111" y="1293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110258</xdr:rowOff>
    </xdr:from>
    <xdr:to>
      <xdr:col>46</xdr:col>
      <xdr:colOff>38100</xdr:colOff>
      <xdr:row>77</xdr:row>
      <xdr:rowOff>40408</xdr:rowOff>
    </xdr:to>
    <xdr:sp macro="" textlink="">
      <xdr:nvSpPr>
        <xdr:cNvPr id="431" name="楕円 430"/>
        <xdr:cNvSpPr/>
      </xdr:nvSpPr>
      <xdr:spPr>
        <a:xfrm>
          <a:off x="8699500" y="131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56935</xdr:rowOff>
    </xdr:from>
    <xdr:ext cx="534377" cy="259045"/>
    <xdr:sp macro="" textlink="">
      <xdr:nvSpPr>
        <xdr:cNvPr id="432" name="テキスト ボックス 431"/>
        <xdr:cNvSpPr txBox="1"/>
      </xdr:nvSpPr>
      <xdr:spPr>
        <a:xfrm>
          <a:off x="8483111" y="1291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49385</xdr:rowOff>
    </xdr:from>
    <xdr:to>
      <xdr:col>41</xdr:col>
      <xdr:colOff>101600</xdr:colOff>
      <xdr:row>76</xdr:row>
      <xdr:rowOff>150985</xdr:rowOff>
    </xdr:to>
    <xdr:sp macro="" textlink="">
      <xdr:nvSpPr>
        <xdr:cNvPr id="433" name="楕円 432"/>
        <xdr:cNvSpPr/>
      </xdr:nvSpPr>
      <xdr:spPr>
        <a:xfrm>
          <a:off x="7810500" y="130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167512</xdr:rowOff>
    </xdr:from>
    <xdr:ext cx="534377" cy="259045"/>
    <xdr:sp macro="" textlink="">
      <xdr:nvSpPr>
        <xdr:cNvPr id="434" name="テキスト ボックス 433"/>
        <xdr:cNvSpPr txBox="1"/>
      </xdr:nvSpPr>
      <xdr:spPr>
        <a:xfrm>
          <a:off x="7594111" y="1285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70056</xdr:rowOff>
    </xdr:from>
    <xdr:to>
      <xdr:col>36</xdr:col>
      <xdr:colOff>165100</xdr:colOff>
      <xdr:row>77</xdr:row>
      <xdr:rowOff>206</xdr:rowOff>
    </xdr:to>
    <xdr:sp macro="" textlink="">
      <xdr:nvSpPr>
        <xdr:cNvPr id="435" name="楕円 434"/>
        <xdr:cNvSpPr/>
      </xdr:nvSpPr>
      <xdr:spPr>
        <a:xfrm>
          <a:off x="6921500" y="131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162783</xdr:rowOff>
    </xdr:from>
    <xdr:ext cx="534377" cy="259045"/>
    <xdr:sp macro="" textlink="">
      <xdr:nvSpPr>
        <xdr:cNvPr id="436" name="テキスト ボックス 435"/>
        <xdr:cNvSpPr txBox="1"/>
      </xdr:nvSpPr>
      <xdr:spPr>
        <a:xfrm>
          <a:off x="6705111" y="131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23983</xdr:rowOff>
    </xdr:from>
    <xdr:to>
      <xdr:col>54</xdr:col>
      <xdr:colOff>189865</xdr:colOff>
      <xdr:row>99</xdr:row>
      <xdr:rowOff>10175</xdr:rowOff>
    </xdr:to>
    <xdr:cxnSp macro="">
      <xdr:nvCxnSpPr>
        <xdr:cNvPr id="459" name="直線コネクタ 458"/>
        <xdr:cNvCxnSpPr/>
      </xdr:nvCxnSpPr>
      <xdr:spPr>
        <a:xfrm flipV="1">
          <a:off x="10475595" y="15454483"/>
          <a:ext cx="1270" cy="1529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14002</xdr:rowOff>
    </xdr:from>
    <xdr:ext cx="534377" cy="259045"/>
    <xdr:sp macro="" textlink="">
      <xdr:nvSpPr>
        <xdr:cNvPr id="460" name="土木費最小値テキスト"/>
        <xdr:cNvSpPr txBox="1"/>
      </xdr:nvSpPr>
      <xdr:spPr>
        <a:xfrm>
          <a:off x="10528300" y="169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10175</xdr:rowOff>
    </xdr:from>
    <xdr:to>
      <xdr:col>55</xdr:col>
      <xdr:colOff>88900</xdr:colOff>
      <xdr:row>99</xdr:row>
      <xdr:rowOff>10175</xdr:rowOff>
    </xdr:to>
    <xdr:cxnSp macro="">
      <xdr:nvCxnSpPr>
        <xdr:cNvPr id="461" name="直線コネクタ 460"/>
        <xdr:cNvCxnSpPr/>
      </xdr:nvCxnSpPr>
      <xdr:spPr>
        <a:xfrm>
          <a:off x="10388600" y="169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142110</xdr:rowOff>
    </xdr:from>
    <xdr:ext cx="534377" cy="259045"/>
    <xdr:sp macro="" textlink="">
      <xdr:nvSpPr>
        <xdr:cNvPr id="462" name="土木費最大値テキスト"/>
        <xdr:cNvSpPr txBox="1"/>
      </xdr:nvSpPr>
      <xdr:spPr>
        <a:xfrm>
          <a:off x="10528300" y="152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23983</xdr:rowOff>
    </xdr:from>
    <xdr:to>
      <xdr:col>55</xdr:col>
      <xdr:colOff>88900</xdr:colOff>
      <xdr:row>90</xdr:row>
      <xdr:rowOff>23983</xdr:rowOff>
    </xdr:to>
    <xdr:cxnSp macro="">
      <xdr:nvCxnSpPr>
        <xdr:cNvPr id="463" name="直線コネクタ 462"/>
        <xdr:cNvCxnSpPr/>
      </xdr:nvCxnSpPr>
      <xdr:spPr>
        <a:xfrm>
          <a:off x="10388600" y="1545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168869</xdr:rowOff>
    </xdr:from>
    <xdr:to>
      <xdr:col>55</xdr:col>
      <xdr:colOff>0</xdr:colOff>
      <xdr:row>95</xdr:row>
      <xdr:rowOff>25081</xdr:rowOff>
    </xdr:to>
    <xdr:cxnSp macro="">
      <xdr:nvCxnSpPr>
        <xdr:cNvPr id="464" name="直線コネクタ 463"/>
        <xdr:cNvCxnSpPr/>
      </xdr:nvCxnSpPr>
      <xdr:spPr>
        <a:xfrm flipV="1">
          <a:off x="9639300" y="16285169"/>
          <a:ext cx="8382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4554</xdr:rowOff>
    </xdr:from>
    <xdr:ext cx="534377" cy="259045"/>
    <xdr:sp macro="" textlink="">
      <xdr:nvSpPr>
        <xdr:cNvPr id="465" name="土木費平均値テキスト"/>
        <xdr:cNvSpPr txBox="1"/>
      </xdr:nvSpPr>
      <xdr:spPr>
        <a:xfrm>
          <a:off x="10528300" y="1629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26127</xdr:rowOff>
    </xdr:from>
    <xdr:to>
      <xdr:col>55</xdr:col>
      <xdr:colOff>50800</xdr:colOff>
      <xdr:row>95</xdr:row>
      <xdr:rowOff>127727</xdr:rowOff>
    </xdr:to>
    <xdr:sp macro="" textlink="">
      <xdr:nvSpPr>
        <xdr:cNvPr id="466" name="フローチャート: 判断 465"/>
        <xdr:cNvSpPr/>
      </xdr:nvSpPr>
      <xdr:spPr>
        <a:xfrm>
          <a:off x="10426700" y="1631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159268</xdr:rowOff>
    </xdr:from>
    <xdr:to>
      <xdr:col>50</xdr:col>
      <xdr:colOff>114300</xdr:colOff>
      <xdr:row>95</xdr:row>
      <xdr:rowOff>25081</xdr:rowOff>
    </xdr:to>
    <xdr:cxnSp macro="">
      <xdr:nvCxnSpPr>
        <xdr:cNvPr id="467" name="直線コネクタ 466"/>
        <xdr:cNvCxnSpPr/>
      </xdr:nvCxnSpPr>
      <xdr:spPr>
        <a:xfrm>
          <a:off x="8750300" y="16275568"/>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149799</xdr:rowOff>
    </xdr:from>
    <xdr:to>
      <xdr:col>50</xdr:col>
      <xdr:colOff>165100</xdr:colOff>
      <xdr:row>95</xdr:row>
      <xdr:rowOff>79949</xdr:rowOff>
    </xdr:to>
    <xdr:sp macro="" textlink="">
      <xdr:nvSpPr>
        <xdr:cNvPr id="468" name="フローチャート: 判断 467"/>
        <xdr:cNvSpPr/>
      </xdr:nvSpPr>
      <xdr:spPr>
        <a:xfrm>
          <a:off x="9588500" y="162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71076</xdr:rowOff>
    </xdr:from>
    <xdr:ext cx="534377" cy="259045"/>
    <xdr:sp macro="" textlink="">
      <xdr:nvSpPr>
        <xdr:cNvPr id="469" name="テキスト ボックス 468"/>
        <xdr:cNvSpPr txBox="1"/>
      </xdr:nvSpPr>
      <xdr:spPr>
        <a:xfrm>
          <a:off x="9372111" y="163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138123</xdr:rowOff>
    </xdr:from>
    <xdr:to>
      <xdr:col>45</xdr:col>
      <xdr:colOff>177800</xdr:colOff>
      <xdr:row>94</xdr:row>
      <xdr:rowOff>159268</xdr:rowOff>
    </xdr:to>
    <xdr:cxnSp macro="">
      <xdr:nvCxnSpPr>
        <xdr:cNvPr id="470" name="直線コネクタ 469"/>
        <xdr:cNvCxnSpPr/>
      </xdr:nvCxnSpPr>
      <xdr:spPr>
        <a:xfrm>
          <a:off x="7861300" y="16254423"/>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123121</xdr:rowOff>
    </xdr:from>
    <xdr:to>
      <xdr:col>46</xdr:col>
      <xdr:colOff>38100</xdr:colOff>
      <xdr:row>95</xdr:row>
      <xdr:rowOff>53271</xdr:rowOff>
    </xdr:to>
    <xdr:sp macro="" textlink="">
      <xdr:nvSpPr>
        <xdr:cNvPr id="471" name="フローチャート: 判断 470"/>
        <xdr:cNvSpPr/>
      </xdr:nvSpPr>
      <xdr:spPr>
        <a:xfrm>
          <a:off x="8699500" y="162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44398</xdr:rowOff>
    </xdr:from>
    <xdr:ext cx="534377" cy="259045"/>
    <xdr:sp macro="" textlink="">
      <xdr:nvSpPr>
        <xdr:cNvPr id="472" name="テキスト ボックス 471"/>
        <xdr:cNvSpPr txBox="1"/>
      </xdr:nvSpPr>
      <xdr:spPr>
        <a:xfrm>
          <a:off x="8483111" y="163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90002</xdr:rowOff>
    </xdr:from>
    <xdr:to>
      <xdr:col>41</xdr:col>
      <xdr:colOff>50800</xdr:colOff>
      <xdr:row>94</xdr:row>
      <xdr:rowOff>138123</xdr:rowOff>
    </xdr:to>
    <xdr:cxnSp macro="">
      <xdr:nvCxnSpPr>
        <xdr:cNvPr id="473" name="直線コネクタ 472"/>
        <xdr:cNvCxnSpPr/>
      </xdr:nvCxnSpPr>
      <xdr:spPr>
        <a:xfrm>
          <a:off x="6972300" y="16034852"/>
          <a:ext cx="889000" cy="2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170304</xdr:rowOff>
    </xdr:from>
    <xdr:to>
      <xdr:col>41</xdr:col>
      <xdr:colOff>101600</xdr:colOff>
      <xdr:row>95</xdr:row>
      <xdr:rowOff>100454</xdr:rowOff>
    </xdr:to>
    <xdr:sp macro="" textlink="">
      <xdr:nvSpPr>
        <xdr:cNvPr id="474" name="フローチャート: 判断 473"/>
        <xdr:cNvSpPr/>
      </xdr:nvSpPr>
      <xdr:spPr>
        <a:xfrm>
          <a:off x="7810500" y="162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91581</xdr:rowOff>
    </xdr:from>
    <xdr:ext cx="534377" cy="259045"/>
    <xdr:sp macro="" textlink="">
      <xdr:nvSpPr>
        <xdr:cNvPr id="475" name="テキスト ボックス 474"/>
        <xdr:cNvSpPr txBox="1"/>
      </xdr:nvSpPr>
      <xdr:spPr>
        <a:xfrm>
          <a:off x="7594111" y="1637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154851</xdr:rowOff>
    </xdr:from>
    <xdr:to>
      <xdr:col>36</xdr:col>
      <xdr:colOff>165100</xdr:colOff>
      <xdr:row>95</xdr:row>
      <xdr:rowOff>85001</xdr:rowOff>
    </xdr:to>
    <xdr:sp macro="" textlink="">
      <xdr:nvSpPr>
        <xdr:cNvPr id="476" name="フローチャート: 判断 475"/>
        <xdr:cNvSpPr/>
      </xdr:nvSpPr>
      <xdr:spPr>
        <a:xfrm>
          <a:off x="6921500" y="1627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76128</xdr:rowOff>
    </xdr:from>
    <xdr:ext cx="534377" cy="259045"/>
    <xdr:sp macro="" textlink="">
      <xdr:nvSpPr>
        <xdr:cNvPr id="477" name="テキスト ボックス 476"/>
        <xdr:cNvSpPr txBox="1"/>
      </xdr:nvSpPr>
      <xdr:spPr>
        <a:xfrm>
          <a:off x="6705111" y="163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118069</xdr:rowOff>
    </xdr:from>
    <xdr:to>
      <xdr:col>55</xdr:col>
      <xdr:colOff>50800</xdr:colOff>
      <xdr:row>95</xdr:row>
      <xdr:rowOff>48219</xdr:rowOff>
    </xdr:to>
    <xdr:sp macro="" textlink="">
      <xdr:nvSpPr>
        <xdr:cNvPr id="483" name="楕円 482"/>
        <xdr:cNvSpPr/>
      </xdr:nvSpPr>
      <xdr:spPr>
        <a:xfrm>
          <a:off x="10426700" y="162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140946</xdr:rowOff>
    </xdr:from>
    <xdr:ext cx="534377" cy="259045"/>
    <xdr:sp macro="" textlink="">
      <xdr:nvSpPr>
        <xdr:cNvPr id="484" name="土木費該当値テキスト"/>
        <xdr:cNvSpPr txBox="1"/>
      </xdr:nvSpPr>
      <xdr:spPr>
        <a:xfrm>
          <a:off x="10528300" y="1608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145731</xdr:rowOff>
    </xdr:from>
    <xdr:to>
      <xdr:col>50</xdr:col>
      <xdr:colOff>165100</xdr:colOff>
      <xdr:row>95</xdr:row>
      <xdr:rowOff>75881</xdr:rowOff>
    </xdr:to>
    <xdr:sp macro="" textlink="">
      <xdr:nvSpPr>
        <xdr:cNvPr id="485" name="楕円 484"/>
        <xdr:cNvSpPr/>
      </xdr:nvSpPr>
      <xdr:spPr>
        <a:xfrm>
          <a:off x="9588500" y="162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92408</xdr:rowOff>
    </xdr:from>
    <xdr:ext cx="534377" cy="259045"/>
    <xdr:sp macro="" textlink="">
      <xdr:nvSpPr>
        <xdr:cNvPr id="486" name="テキスト ボックス 485"/>
        <xdr:cNvSpPr txBox="1"/>
      </xdr:nvSpPr>
      <xdr:spPr>
        <a:xfrm>
          <a:off x="9372111" y="160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108468</xdr:rowOff>
    </xdr:from>
    <xdr:to>
      <xdr:col>46</xdr:col>
      <xdr:colOff>38100</xdr:colOff>
      <xdr:row>95</xdr:row>
      <xdr:rowOff>38618</xdr:rowOff>
    </xdr:to>
    <xdr:sp macro="" textlink="">
      <xdr:nvSpPr>
        <xdr:cNvPr id="487" name="楕円 486"/>
        <xdr:cNvSpPr/>
      </xdr:nvSpPr>
      <xdr:spPr>
        <a:xfrm>
          <a:off x="8699500" y="162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55145</xdr:rowOff>
    </xdr:from>
    <xdr:ext cx="534377" cy="259045"/>
    <xdr:sp macro="" textlink="">
      <xdr:nvSpPr>
        <xdr:cNvPr id="488" name="テキスト ボックス 487"/>
        <xdr:cNvSpPr txBox="1"/>
      </xdr:nvSpPr>
      <xdr:spPr>
        <a:xfrm>
          <a:off x="8483111" y="1599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87323</xdr:rowOff>
    </xdr:from>
    <xdr:to>
      <xdr:col>41</xdr:col>
      <xdr:colOff>101600</xdr:colOff>
      <xdr:row>95</xdr:row>
      <xdr:rowOff>17473</xdr:rowOff>
    </xdr:to>
    <xdr:sp macro="" textlink="">
      <xdr:nvSpPr>
        <xdr:cNvPr id="489" name="楕円 488"/>
        <xdr:cNvSpPr/>
      </xdr:nvSpPr>
      <xdr:spPr>
        <a:xfrm>
          <a:off x="7810500" y="1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34000</xdr:rowOff>
    </xdr:from>
    <xdr:ext cx="534377" cy="259045"/>
    <xdr:sp macro="" textlink="">
      <xdr:nvSpPr>
        <xdr:cNvPr id="490" name="テキスト ボックス 489"/>
        <xdr:cNvSpPr txBox="1"/>
      </xdr:nvSpPr>
      <xdr:spPr>
        <a:xfrm>
          <a:off x="7594111" y="159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39202</xdr:rowOff>
    </xdr:from>
    <xdr:to>
      <xdr:col>36</xdr:col>
      <xdr:colOff>165100</xdr:colOff>
      <xdr:row>93</xdr:row>
      <xdr:rowOff>140802</xdr:rowOff>
    </xdr:to>
    <xdr:sp macro="" textlink="">
      <xdr:nvSpPr>
        <xdr:cNvPr id="491" name="楕円 490"/>
        <xdr:cNvSpPr/>
      </xdr:nvSpPr>
      <xdr:spPr>
        <a:xfrm>
          <a:off x="6921500" y="1598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157329</xdr:rowOff>
    </xdr:from>
    <xdr:ext cx="534377" cy="259045"/>
    <xdr:sp macro="" textlink="">
      <xdr:nvSpPr>
        <xdr:cNvPr id="492" name="テキスト ボックス 491"/>
        <xdr:cNvSpPr txBox="1"/>
      </xdr:nvSpPr>
      <xdr:spPr>
        <a:xfrm>
          <a:off x="6705111" y="1575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51049</xdr:rowOff>
    </xdr:from>
    <xdr:to>
      <xdr:col>85</xdr:col>
      <xdr:colOff>126364</xdr:colOff>
      <xdr:row>39</xdr:row>
      <xdr:rowOff>58547</xdr:rowOff>
    </xdr:to>
    <xdr:cxnSp macro="">
      <xdr:nvCxnSpPr>
        <xdr:cNvPr id="515" name="直線コネクタ 514"/>
        <xdr:cNvCxnSpPr/>
      </xdr:nvCxnSpPr>
      <xdr:spPr>
        <a:xfrm flipV="1">
          <a:off x="16317595" y="6051799"/>
          <a:ext cx="1269" cy="69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62374</xdr:rowOff>
    </xdr:from>
    <xdr:ext cx="469744" cy="259045"/>
    <xdr:sp macro="" textlink="">
      <xdr:nvSpPr>
        <xdr:cNvPr id="516" name="消防費最小値テキスト"/>
        <xdr:cNvSpPr txBox="1"/>
      </xdr:nvSpPr>
      <xdr:spPr>
        <a:xfrm>
          <a:off x="16370300" y="6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58547</xdr:rowOff>
    </xdr:from>
    <xdr:to>
      <xdr:col>86</xdr:col>
      <xdr:colOff>25400</xdr:colOff>
      <xdr:row>39</xdr:row>
      <xdr:rowOff>58547</xdr:rowOff>
    </xdr:to>
    <xdr:cxnSp macro="">
      <xdr:nvCxnSpPr>
        <xdr:cNvPr id="517" name="直線コネクタ 516"/>
        <xdr:cNvCxnSpPr/>
      </xdr:nvCxnSpPr>
      <xdr:spPr>
        <a:xfrm>
          <a:off x="16230600" y="674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169176</xdr:rowOff>
    </xdr:from>
    <xdr:ext cx="534377" cy="259045"/>
    <xdr:sp macro="" textlink="">
      <xdr:nvSpPr>
        <xdr:cNvPr id="518" name="消防費最大値テキスト"/>
        <xdr:cNvSpPr txBox="1"/>
      </xdr:nvSpPr>
      <xdr:spPr>
        <a:xfrm>
          <a:off x="16370300" y="582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51049</xdr:rowOff>
    </xdr:from>
    <xdr:to>
      <xdr:col>86</xdr:col>
      <xdr:colOff>25400</xdr:colOff>
      <xdr:row>35</xdr:row>
      <xdr:rowOff>51049</xdr:rowOff>
    </xdr:to>
    <xdr:cxnSp macro="">
      <xdr:nvCxnSpPr>
        <xdr:cNvPr id="519" name="直線コネクタ 518"/>
        <xdr:cNvCxnSpPr/>
      </xdr:nvCxnSpPr>
      <xdr:spPr>
        <a:xfrm>
          <a:off x="16230600" y="605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73315</xdr:rowOff>
    </xdr:from>
    <xdr:to>
      <xdr:col>85</xdr:col>
      <xdr:colOff>127000</xdr:colOff>
      <xdr:row>35</xdr:row>
      <xdr:rowOff>139517</xdr:rowOff>
    </xdr:to>
    <xdr:cxnSp macro="">
      <xdr:nvCxnSpPr>
        <xdr:cNvPr id="520" name="直線コネクタ 519"/>
        <xdr:cNvCxnSpPr/>
      </xdr:nvCxnSpPr>
      <xdr:spPr>
        <a:xfrm flipV="1">
          <a:off x="15481300" y="6074065"/>
          <a:ext cx="838200" cy="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126763</xdr:rowOff>
    </xdr:from>
    <xdr:ext cx="534377" cy="259045"/>
    <xdr:sp macro="" textlink="">
      <xdr:nvSpPr>
        <xdr:cNvPr id="521" name="消防費平均値テキスト"/>
        <xdr:cNvSpPr txBox="1"/>
      </xdr:nvSpPr>
      <xdr:spPr>
        <a:xfrm>
          <a:off x="16370300" y="6298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148336</xdr:rowOff>
    </xdr:from>
    <xdr:to>
      <xdr:col>85</xdr:col>
      <xdr:colOff>177800</xdr:colOff>
      <xdr:row>37</xdr:row>
      <xdr:rowOff>78486</xdr:rowOff>
    </xdr:to>
    <xdr:sp macro="" textlink="">
      <xdr:nvSpPr>
        <xdr:cNvPr id="522" name="フローチャート: 判断 521"/>
        <xdr:cNvSpPr/>
      </xdr:nvSpPr>
      <xdr:spPr>
        <a:xfrm>
          <a:off x="16268700" y="632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77658</xdr:rowOff>
    </xdr:from>
    <xdr:to>
      <xdr:col>81</xdr:col>
      <xdr:colOff>50800</xdr:colOff>
      <xdr:row>35</xdr:row>
      <xdr:rowOff>139517</xdr:rowOff>
    </xdr:to>
    <xdr:cxnSp macro="">
      <xdr:nvCxnSpPr>
        <xdr:cNvPr id="523" name="直線コネクタ 522"/>
        <xdr:cNvCxnSpPr/>
      </xdr:nvCxnSpPr>
      <xdr:spPr>
        <a:xfrm>
          <a:off x="14592300" y="6078408"/>
          <a:ext cx="889000" cy="6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146004</xdr:rowOff>
    </xdr:from>
    <xdr:to>
      <xdr:col>81</xdr:col>
      <xdr:colOff>101600</xdr:colOff>
      <xdr:row>37</xdr:row>
      <xdr:rowOff>76154</xdr:rowOff>
    </xdr:to>
    <xdr:sp macro="" textlink="">
      <xdr:nvSpPr>
        <xdr:cNvPr id="524" name="フローチャート: 判断 523"/>
        <xdr:cNvSpPr/>
      </xdr:nvSpPr>
      <xdr:spPr>
        <a:xfrm>
          <a:off x="15430500" y="63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67281</xdr:rowOff>
    </xdr:from>
    <xdr:ext cx="534377" cy="259045"/>
    <xdr:sp macro="" textlink="">
      <xdr:nvSpPr>
        <xdr:cNvPr id="525" name="テキスト ボックス 524"/>
        <xdr:cNvSpPr txBox="1"/>
      </xdr:nvSpPr>
      <xdr:spPr>
        <a:xfrm>
          <a:off x="15214111" y="641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77658</xdr:rowOff>
    </xdr:from>
    <xdr:to>
      <xdr:col>76</xdr:col>
      <xdr:colOff>114300</xdr:colOff>
      <xdr:row>36</xdr:row>
      <xdr:rowOff>55667</xdr:rowOff>
    </xdr:to>
    <xdr:cxnSp macro="">
      <xdr:nvCxnSpPr>
        <xdr:cNvPr id="526" name="直線コネクタ 525"/>
        <xdr:cNvCxnSpPr/>
      </xdr:nvCxnSpPr>
      <xdr:spPr>
        <a:xfrm flipV="1">
          <a:off x="13703300" y="6078408"/>
          <a:ext cx="889000" cy="1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12776</xdr:rowOff>
    </xdr:from>
    <xdr:to>
      <xdr:col>76</xdr:col>
      <xdr:colOff>165100</xdr:colOff>
      <xdr:row>37</xdr:row>
      <xdr:rowOff>114376</xdr:rowOff>
    </xdr:to>
    <xdr:sp macro="" textlink="">
      <xdr:nvSpPr>
        <xdr:cNvPr id="527" name="フローチャート: 判断 526"/>
        <xdr:cNvSpPr/>
      </xdr:nvSpPr>
      <xdr:spPr>
        <a:xfrm>
          <a:off x="14541500" y="635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105503</xdr:rowOff>
    </xdr:from>
    <xdr:ext cx="534377" cy="259045"/>
    <xdr:sp macro="" textlink="">
      <xdr:nvSpPr>
        <xdr:cNvPr id="528" name="テキスト ボックス 527"/>
        <xdr:cNvSpPr txBox="1"/>
      </xdr:nvSpPr>
      <xdr:spPr>
        <a:xfrm>
          <a:off x="14325111" y="64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37653</xdr:rowOff>
    </xdr:from>
    <xdr:to>
      <xdr:col>71</xdr:col>
      <xdr:colOff>177800</xdr:colOff>
      <xdr:row>36</xdr:row>
      <xdr:rowOff>55667</xdr:rowOff>
    </xdr:to>
    <xdr:cxnSp macro="">
      <xdr:nvCxnSpPr>
        <xdr:cNvPr id="529" name="直線コネクタ 528"/>
        <xdr:cNvCxnSpPr/>
      </xdr:nvCxnSpPr>
      <xdr:spPr>
        <a:xfrm>
          <a:off x="12814300" y="5524053"/>
          <a:ext cx="889000" cy="70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4272</xdr:rowOff>
    </xdr:from>
    <xdr:to>
      <xdr:col>72</xdr:col>
      <xdr:colOff>38100</xdr:colOff>
      <xdr:row>37</xdr:row>
      <xdr:rowOff>105872</xdr:rowOff>
    </xdr:to>
    <xdr:sp macro="" textlink="">
      <xdr:nvSpPr>
        <xdr:cNvPr id="530" name="フローチャート: 判断 529"/>
        <xdr:cNvSpPr/>
      </xdr:nvSpPr>
      <xdr:spPr>
        <a:xfrm>
          <a:off x="13652500" y="634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96999</xdr:rowOff>
    </xdr:from>
    <xdr:ext cx="534377" cy="259045"/>
    <xdr:sp macro="" textlink="">
      <xdr:nvSpPr>
        <xdr:cNvPr id="531" name="テキスト ボックス 530"/>
        <xdr:cNvSpPr txBox="1"/>
      </xdr:nvSpPr>
      <xdr:spPr>
        <a:xfrm>
          <a:off x="13436111" y="644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154965</xdr:rowOff>
    </xdr:from>
    <xdr:to>
      <xdr:col>67</xdr:col>
      <xdr:colOff>101600</xdr:colOff>
      <xdr:row>36</xdr:row>
      <xdr:rowOff>85115</xdr:rowOff>
    </xdr:to>
    <xdr:sp macro="" textlink="">
      <xdr:nvSpPr>
        <xdr:cNvPr id="532" name="フローチャート: 判断 531"/>
        <xdr:cNvSpPr/>
      </xdr:nvSpPr>
      <xdr:spPr>
        <a:xfrm>
          <a:off x="12763500" y="61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76242</xdr:rowOff>
    </xdr:from>
    <xdr:ext cx="534377" cy="259045"/>
    <xdr:sp macro="" textlink="">
      <xdr:nvSpPr>
        <xdr:cNvPr id="533" name="テキスト ボックス 532"/>
        <xdr:cNvSpPr txBox="1"/>
      </xdr:nvSpPr>
      <xdr:spPr>
        <a:xfrm>
          <a:off x="12547111" y="62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22515</xdr:rowOff>
    </xdr:from>
    <xdr:to>
      <xdr:col>85</xdr:col>
      <xdr:colOff>177800</xdr:colOff>
      <xdr:row>35</xdr:row>
      <xdr:rowOff>124115</xdr:rowOff>
    </xdr:to>
    <xdr:sp macro="" textlink="">
      <xdr:nvSpPr>
        <xdr:cNvPr id="539" name="楕円 538"/>
        <xdr:cNvSpPr/>
      </xdr:nvSpPr>
      <xdr:spPr>
        <a:xfrm>
          <a:off x="16268700" y="60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124726</xdr:rowOff>
    </xdr:from>
    <xdr:ext cx="534377" cy="259045"/>
    <xdr:sp macro="" textlink="">
      <xdr:nvSpPr>
        <xdr:cNvPr id="540" name="消防費該当値テキスト"/>
        <xdr:cNvSpPr txBox="1"/>
      </xdr:nvSpPr>
      <xdr:spPr>
        <a:xfrm>
          <a:off x="16370300" y="59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88717</xdr:rowOff>
    </xdr:from>
    <xdr:to>
      <xdr:col>81</xdr:col>
      <xdr:colOff>101600</xdr:colOff>
      <xdr:row>36</xdr:row>
      <xdr:rowOff>18867</xdr:rowOff>
    </xdr:to>
    <xdr:sp macro="" textlink="">
      <xdr:nvSpPr>
        <xdr:cNvPr id="541" name="楕円 540"/>
        <xdr:cNvSpPr/>
      </xdr:nvSpPr>
      <xdr:spPr>
        <a:xfrm>
          <a:off x="15430500" y="608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35394</xdr:rowOff>
    </xdr:from>
    <xdr:ext cx="534377" cy="259045"/>
    <xdr:sp macro="" textlink="">
      <xdr:nvSpPr>
        <xdr:cNvPr id="542" name="テキスト ボックス 541"/>
        <xdr:cNvSpPr txBox="1"/>
      </xdr:nvSpPr>
      <xdr:spPr>
        <a:xfrm>
          <a:off x="15214111" y="58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26858</xdr:rowOff>
    </xdr:from>
    <xdr:to>
      <xdr:col>76</xdr:col>
      <xdr:colOff>165100</xdr:colOff>
      <xdr:row>35</xdr:row>
      <xdr:rowOff>128458</xdr:rowOff>
    </xdr:to>
    <xdr:sp macro="" textlink="">
      <xdr:nvSpPr>
        <xdr:cNvPr id="543" name="楕円 542"/>
        <xdr:cNvSpPr/>
      </xdr:nvSpPr>
      <xdr:spPr>
        <a:xfrm>
          <a:off x="14541500" y="60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144985</xdr:rowOff>
    </xdr:from>
    <xdr:ext cx="534377" cy="259045"/>
    <xdr:sp macro="" textlink="">
      <xdr:nvSpPr>
        <xdr:cNvPr id="544" name="テキスト ボックス 543"/>
        <xdr:cNvSpPr txBox="1"/>
      </xdr:nvSpPr>
      <xdr:spPr>
        <a:xfrm>
          <a:off x="14325111" y="58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4867</xdr:rowOff>
    </xdr:from>
    <xdr:to>
      <xdr:col>72</xdr:col>
      <xdr:colOff>38100</xdr:colOff>
      <xdr:row>36</xdr:row>
      <xdr:rowOff>106467</xdr:rowOff>
    </xdr:to>
    <xdr:sp macro="" textlink="">
      <xdr:nvSpPr>
        <xdr:cNvPr id="545" name="楕円 544"/>
        <xdr:cNvSpPr/>
      </xdr:nvSpPr>
      <xdr:spPr>
        <a:xfrm>
          <a:off x="13652500" y="61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46" name="テキスト ボックス 545"/>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158303</xdr:rowOff>
    </xdr:from>
    <xdr:to>
      <xdr:col>67</xdr:col>
      <xdr:colOff>101600</xdr:colOff>
      <xdr:row>32</xdr:row>
      <xdr:rowOff>88453</xdr:rowOff>
    </xdr:to>
    <xdr:sp macro="" textlink="">
      <xdr:nvSpPr>
        <xdr:cNvPr id="547" name="楕円 546"/>
        <xdr:cNvSpPr/>
      </xdr:nvSpPr>
      <xdr:spPr>
        <a:xfrm>
          <a:off x="12763500" y="54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104980</xdr:rowOff>
    </xdr:from>
    <xdr:ext cx="534377" cy="259045"/>
    <xdr:sp macro="" textlink="">
      <xdr:nvSpPr>
        <xdr:cNvPr id="548" name="テキスト ボックス 547"/>
        <xdr:cNvSpPr txBox="1"/>
      </xdr:nvSpPr>
      <xdr:spPr>
        <a:xfrm>
          <a:off x="12547111" y="52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146920</xdr:rowOff>
    </xdr:from>
    <xdr:to>
      <xdr:col>85</xdr:col>
      <xdr:colOff>126364</xdr:colOff>
      <xdr:row>58</xdr:row>
      <xdr:rowOff>11874</xdr:rowOff>
    </xdr:to>
    <xdr:cxnSp macro="">
      <xdr:nvCxnSpPr>
        <xdr:cNvPr id="573" name="直線コネクタ 572"/>
        <xdr:cNvCxnSpPr/>
      </xdr:nvCxnSpPr>
      <xdr:spPr>
        <a:xfrm flipV="1">
          <a:off x="16317595" y="8890870"/>
          <a:ext cx="1269" cy="1065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15701</xdr:rowOff>
    </xdr:from>
    <xdr:ext cx="534377" cy="259045"/>
    <xdr:sp macro="" textlink="">
      <xdr:nvSpPr>
        <xdr:cNvPr id="574" name="教育費最小値テキスト"/>
        <xdr:cNvSpPr txBox="1"/>
      </xdr:nvSpPr>
      <xdr:spPr>
        <a:xfrm>
          <a:off x="16370300" y="99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11874</xdr:rowOff>
    </xdr:from>
    <xdr:to>
      <xdr:col>86</xdr:col>
      <xdr:colOff>25400</xdr:colOff>
      <xdr:row>58</xdr:row>
      <xdr:rowOff>11874</xdr:rowOff>
    </xdr:to>
    <xdr:cxnSp macro="">
      <xdr:nvCxnSpPr>
        <xdr:cNvPr id="575" name="直線コネクタ 574"/>
        <xdr:cNvCxnSpPr/>
      </xdr:nvCxnSpPr>
      <xdr:spPr>
        <a:xfrm>
          <a:off x="16230600" y="995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93597</xdr:rowOff>
    </xdr:from>
    <xdr:ext cx="534377" cy="259045"/>
    <xdr:sp macro="" textlink="">
      <xdr:nvSpPr>
        <xdr:cNvPr id="576" name="教育費最大値テキスト"/>
        <xdr:cNvSpPr txBox="1"/>
      </xdr:nvSpPr>
      <xdr:spPr>
        <a:xfrm>
          <a:off x="16370300" y="866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146920</xdr:rowOff>
    </xdr:from>
    <xdr:to>
      <xdr:col>86</xdr:col>
      <xdr:colOff>25400</xdr:colOff>
      <xdr:row>51</xdr:row>
      <xdr:rowOff>146920</xdr:rowOff>
    </xdr:to>
    <xdr:cxnSp macro="">
      <xdr:nvCxnSpPr>
        <xdr:cNvPr id="577" name="直線コネクタ 576"/>
        <xdr:cNvCxnSpPr/>
      </xdr:nvCxnSpPr>
      <xdr:spPr>
        <a:xfrm>
          <a:off x="16230600" y="88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146920</xdr:rowOff>
    </xdr:from>
    <xdr:to>
      <xdr:col>85</xdr:col>
      <xdr:colOff>127000</xdr:colOff>
      <xdr:row>54</xdr:row>
      <xdr:rowOff>155949</xdr:rowOff>
    </xdr:to>
    <xdr:cxnSp macro="">
      <xdr:nvCxnSpPr>
        <xdr:cNvPr id="578" name="直線コネクタ 577"/>
        <xdr:cNvCxnSpPr/>
      </xdr:nvCxnSpPr>
      <xdr:spPr>
        <a:xfrm flipV="1">
          <a:off x="15481300" y="8890870"/>
          <a:ext cx="838200" cy="52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162348</xdr:rowOff>
    </xdr:from>
    <xdr:ext cx="534377" cy="259045"/>
    <xdr:sp macro="" textlink="">
      <xdr:nvSpPr>
        <xdr:cNvPr id="579" name="教育費平均値テキスト"/>
        <xdr:cNvSpPr txBox="1"/>
      </xdr:nvSpPr>
      <xdr:spPr>
        <a:xfrm>
          <a:off x="16370300" y="9420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12471</xdr:rowOff>
    </xdr:from>
    <xdr:to>
      <xdr:col>85</xdr:col>
      <xdr:colOff>177800</xdr:colOff>
      <xdr:row>55</xdr:row>
      <xdr:rowOff>114071</xdr:rowOff>
    </xdr:to>
    <xdr:sp macro="" textlink="">
      <xdr:nvSpPr>
        <xdr:cNvPr id="580" name="フローチャート: 判断 579"/>
        <xdr:cNvSpPr/>
      </xdr:nvSpPr>
      <xdr:spPr>
        <a:xfrm>
          <a:off x="162687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39630</xdr:rowOff>
    </xdr:from>
    <xdr:to>
      <xdr:col>81</xdr:col>
      <xdr:colOff>50800</xdr:colOff>
      <xdr:row>54</xdr:row>
      <xdr:rowOff>155949</xdr:rowOff>
    </xdr:to>
    <xdr:cxnSp macro="">
      <xdr:nvCxnSpPr>
        <xdr:cNvPr id="581" name="直線コネクタ 580"/>
        <xdr:cNvCxnSpPr/>
      </xdr:nvCxnSpPr>
      <xdr:spPr>
        <a:xfrm>
          <a:off x="14592300" y="9126480"/>
          <a:ext cx="889000" cy="28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101054</xdr:rowOff>
    </xdr:from>
    <xdr:to>
      <xdr:col>81</xdr:col>
      <xdr:colOff>101600</xdr:colOff>
      <xdr:row>56</xdr:row>
      <xdr:rowOff>31204</xdr:rowOff>
    </xdr:to>
    <xdr:sp macro="" textlink="">
      <xdr:nvSpPr>
        <xdr:cNvPr id="582" name="フローチャート: 判断 581"/>
        <xdr:cNvSpPr/>
      </xdr:nvSpPr>
      <xdr:spPr>
        <a:xfrm>
          <a:off x="15430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22331</xdr:rowOff>
    </xdr:from>
    <xdr:ext cx="534377" cy="259045"/>
    <xdr:sp macro="" textlink="">
      <xdr:nvSpPr>
        <xdr:cNvPr id="583" name="テキスト ボックス 582"/>
        <xdr:cNvSpPr txBox="1"/>
      </xdr:nvSpPr>
      <xdr:spPr>
        <a:xfrm>
          <a:off x="15214111" y="96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39630</xdr:rowOff>
    </xdr:from>
    <xdr:to>
      <xdr:col>76</xdr:col>
      <xdr:colOff>114300</xdr:colOff>
      <xdr:row>54</xdr:row>
      <xdr:rowOff>140653</xdr:rowOff>
    </xdr:to>
    <xdr:cxnSp macro="">
      <xdr:nvCxnSpPr>
        <xdr:cNvPr id="584" name="直線コネクタ 583"/>
        <xdr:cNvCxnSpPr/>
      </xdr:nvCxnSpPr>
      <xdr:spPr>
        <a:xfrm flipV="1">
          <a:off x="13703300" y="9126480"/>
          <a:ext cx="889000" cy="27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98520</xdr:rowOff>
    </xdr:from>
    <xdr:to>
      <xdr:col>76</xdr:col>
      <xdr:colOff>165100</xdr:colOff>
      <xdr:row>56</xdr:row>
      <xdr:rowOff>28670</xdr:rowOff>
    </xdr:to>
    <xdr:sp macro="" textlink="">
      <xdr:nvSpPr>
        <xdr:cNvPr id="585" name="フローチャート: 判断 584"/>
        <xdr:cNvSpPr/>
      </xdr:nvSpPr>
      <xdr:spPr>
        <a:xfrm>
          <a:off x="14541500" y="95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19797</xdr:rowOff>
    </xdr:from>
    <xdr:ext cx="534377" cy="259045"/>
    <xdr:sp macro="" textlink="">
      <xdr:nvSpPr>
        <xdr:cNvPr id="586" name="テキスト ボックス 585"/>
        <xdr:cNvSpPr txBox="1"/>
      </xdr:nvSpPr>
      <xdr:spPr>
        <a:xfrm>
          <a:off x="14325111" y="962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96513</xdr:rowOff>
    </xdr:from>
    <xdr:to>
      <xdr:col>71</xdr:col>
      <xdr:colOff>177800</xdr:colOff>
      <xdr:row>54</xdr:row>
      <xdr:rowOff>140653</xdr:rowOff>
    </xdr:to>
    <xdr:cxnSp macro="">
      <xdr:nvCxnSpPr>
        <xdr:cNvPr id="587" name="直線コネクタ 586"/>
        <xdr:cNvCxnSpPr/>
      </xdr:nvCxnSpPr>
      <xdr:spPr>
        <a:xfrm>
          <a:off x="12814300" y="9183363"/>
          <a:ext cx="889000" cy="2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66993</xdr:rowOff>
    </xdr:from>
    <xdr:to>
      <xdr:col>72</xdr:col>
      <xdr:colOff>38100</xdr:colOff>
      <xdr:row>55</xdr:row>
      <xdr:rowOff>168593</xdr:rowOff>
    </xdr:to>
    <xdr:sp macro="" textlink="">
      <xdr:nvSpPr>
        <xdr:cNvPr id="588" name="フローチャート: 判断 587"/>
        <xdr:cNvSpPr/>
      </xdr:nvSpPr>
      <xdr:spPr>
        <a:xfrm>
          <a:off x="13652500" y="949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159720</xdr:rowOff>
    </xdr:from>
    <xdr:ext cx="534377" cy="259045"/>
    <xdr:sp macro="" textlink="">
      <xdr:nvSpPr>
        <xdr:cNvPr id="589" name="テキスト ボックス 588"/>
        <xdr:cNvSpPr txBox="1"/>
      </xdr:nvSpPr>
      <xdr:spPr>
        <a:xfrm>
          <a:off x="13436111" y="95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81852</xdr:rowOff>
    </xdr:from>
    <xdr:to>
      <xdr:col>67</xdr:col>
      <xdr:colOff>101600</xdr:colOff>
      <xdr:row>56</xdr:row>
      <xdr:rowOff>12002</xdr:rowOff>
    </xdr:to>
    <xdr:sp macro="" textlink="">
      <xdr:nvSpPr>
        <xdr:cNvPr id="590" name="フローチャート: 判断 589"/>
        <xdr:cNvSpPr/>
      </xdr:nvSpPr>
      <xdr:spPr>
        <a:xfrm>
          <a:off x="12763500" y="95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3129</xdr:rowOff>
    </xdr:from>
    <xdr:ext cx="534377" cy="259045"/>
    <xdr:sp macro="" textlink="">
      <xdr:nvSpPr>
        <xdr:cNvPr id="591" name="テキスト ボックス 590"/>
        <xdr:cNvSpPr txBox="1"/>
      </xdr:nvSpPr>
      <xdr:spPr>
        <a:xfrm>
          <a:off x="12547111" y="96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96120</xdr:rowOff>
    </xdr:from>
    <xdr:to>
      <xdr:col>85</xdr:col>
      <xdr:colOff>177800</xdr:colOff>
      <xdr:row>52</xdr:row>
      <xdr:rowOff>26270</xdr:rowOff>
    </xdr:to>
    <xdr:sp macro="" textlink="">
      <xdr:nvSpPr>
        <xdr:cNvPr id="597" name="楕円 596"/>
        <xdr:cNvSpPr/>
      </xdr:nvSpPr>
      <xdr:spPr>
        <a:xfrm>
          <a:off x="16268700" y="88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49147</xdr:rowOff>
    </xdr:from>
    <xdr:ext cx="534377" cy="259045"/>
    <xdr:sp macro="" textlink="">
      <xdr:nvSpPr>
        <xdr:cNvPr id="598" name="教育費該当値テキスト"/>
        <xdr:cNvSpPr txBox="1"/>
      </xdr:nvSpPr>
      <xdr:spPr>
        <a:xfrm>
          <a:off x="16370300" y="879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105149</xdr:rowOff>
    </xdr:from>
    <xdr:to>
      <xdr:col>81</xdr:col>
      <xdr:colOff>101600</xdr:colOff>
      <xdr:row>55</xdr:row>
      <xdr:rowOff>35299</xdr:rowOff>
    </xdr:to>
    <xdr:sp macro="" textlink="">
      <xdr:nvSpPr>
        <xdr:cNvPr id="599" name="楕円 598"/>
        <xdr:cNvSpPr/>
      </xdr:nvSpPr>
      <xdr:spPr>
        <a:xfrm>
          <a:off x="15430500" y="93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51826</xdr:rowOff>
    </xdr:from>
    <xdr:ext cx="534377" cy="259045"/>
    <xdr:sp macro="" textlink="">
      <xdr:nvSpPr>
        <xdr:cNvPr id="600" name="テキスト ボックス 599"/>
        <xdr:cNvSpPr txBox="1"/>
      </xdr:nvSpPr>
      <xdr:spPr>
        <a:xfrm>
          <a:off x="15214111" y="91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160280</xdr:rowOff>
    </xdr:from>
    <xdr:to>
      <xdr:col>76</xdr:col>
      <xdr:colOff>165100</xdr:colOff>
      <xdr:row>53</xdr:row>
      <xdr:rowOff>90430</xdr:rowOff>
    </xdr:to>
    <xdr:sp macro="" textlink="">
      <xdr:nvSpPr>
        <xdr:cNvPr id="601" name="楕円 600"/>
        <xdr:cNvSpPr/>
      </xdr:nvSpPr>
      <xdr:spPr>
        <a:xfrm>
          <a:off x="14541500" y="9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106957</xdr:rowOff>
    </xdr:from>
    <xdr:ext cx="534377" cy="259045"/>
    <xdr:sp macro="" textlink="">
      <xdr:nvSpPr>
        <xdr:cNvPr id="602" name="テキスト ボックス 601"/>
        <xdr:cNvSpPr txBox="1"/>
      </xdr:nvSpPr>
      <xdr:spPr>
        <a:xfrm>
          <a:off x="14325111" y="885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89853</xdr:rowOff>
    </xdr:from>
    <xdr:to>
      <xdr:col>72</xdr:col>
      <xdr:colOff>38100</xdr:colOff>
      <xdr:row>55</xdr:row>
      <xdr:rowOff>20003</xdr:rowOff>
    </xdr:to>
    <xdr:sp macro="" textlink="">
      <xdr:nvSpPr>
        <xdr:cNvPr id="603" name="楕円 602"/>
        <xdr:cNvSpPr/>
      </xdr:nvSpPr>
      <xdr:spPr>
        <a:xfrm>
          <a:off x="13652500" y="93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36530</xdr:rowOff>
    </xdr:from>
    <xdr:ext cx="534377" cy="259045"/>
    <xdr:sp macro="" textlink="">
      <xdr:nvSpPr>
        <xdr:cNvPr id="604" name="テキスト ボックス 603"/>
        <xdr:cNvSpPr txBox="1"/>
      </xdr:nvSpPr>
      <xdr:spPr>
        <a:xfrm>
          <a:off x="13436111" y="91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45713</xdr:rowOff>
    </xdr:from>
    <xdr:to>
      <xdr:col>67</xdr:col>
      <xdr:colOff>101600</xdr:colOff>
      <xdr:row>53</xdr:row>
      <xdr:rowOff>147313</xdr:rowOff>
    </xdr:to>
    <xdr:sp macro="" textlink="">
      <xdr:nvSpPr>
        <xdr:cNvPr id="605" name="楕円 604"/>
        <xdr:cNvSpPr/>
      </xdr:nvSpPr>
      <xdr:spPr>
        <a:xfrm>
          <a:off x="12763500" y="91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163840</xdr:rowOff>
    </xdr:from>
    <xdr:ext cx="534377" cy="259045"/>
    <xdr:sp macro="" textlink="">
      <xdr:nvSpPr>
        <xdr:cNvPr id="606" name="テキスト ボックス 605"/>
        <xdr:cNvSpPr txBox="1"/>
      </xdr:nvSpPr>
      <xdr:spPr>
        <a:xfrm>
          <a:off x="12547111" y="89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74320</xdr:rowOff>
    </xdr:from>
    <xdr:to>
      <xdr:col>85</xdr:col>
      <xdr:colOff>126364</xdr:colOff>
      <xdr:row>78</xdr:row>
      <xdr:rowOff>139700</xdr:rowOff>
    </xdr:to>
    <xdr:cxnSp macro="">
      <xdr:nvCxnSpPr>
        <xdr:cNvPr id="628" name="直線コネクタ 627"/>
        <xdr:cNvCxnSpPr/>
      </xdr:nvCxnSpPr>
      <xdr:spPr>
        <a:xfrm flipV="1">
          <a:off x="16317595" y="12418720"/>
          <a:ext cx="1269" cy="10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20997</xdr:rowOff>
    </xdr:from>
    <xdr:ext cx="534377" cy="259045"/>
    <xdr:sp macro="" textlink="">
      <xdr:nvSpPr>
        <xdr:cNvPr id="631" name="災害復旧費最大値テキスト"/>
        <xdr:cNvSpPr txBox="1"/>
      </xdr:nvSpPr>
      <xdr:spPr>
        <a:xfrm>
          <a:off x="16370300" y="121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74320</xdr:rowOff>
    </xdr:from>
    <xdr:to>
      <xdr:col>86</xdr:col>
      <xdr:colOff>25400</xdr:colOff>
      <xdr:row>72</xdr:row>
      <xdr:rowOff>74320</xdr:rowOff>
    </xdr:to>
    <xdr:cxnSp macro="">
      <xdr:nvCxnSpPr>
        <xdr:cNvPr id="632" name="直線コネクタ 631"/>
        <xdr:cNvCxnSpPr/>
      </xdr:nvCxnSpPr>
      <xdr:spPr>
        <a:xfrm>
          <a:off x="16230600" y="1241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164480</xdr:rowOff>
    </xdr:from>
    <xdr:to>
      <xdr:col>85</xdr:col>
      <xdr:colOff>127000</xdr:colOff>
      <xdr:row>78</xdr:row>
      <xdr:rowOff>112040</xdr:rowOff>
    </xdr:to>
    <xdr:cxnSp macro="">
      <xdr:nvCxnSpPr>
        <xdr:cNvPr id="633" name="直線コネクタ 632"/>
        <xdr:cNvCxnSpPr/>
      </xdr:nvCxnSpPr>
      <xdr:spPr>
        <a:xfrm flipV="1">
          <a:off x="15481300" y="13366130"/>
          <a:ext cx="838200" cy="11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108805</xdr:rowOff>
    </xdr:from>
    <xdr:ext cx="469744" cy="259045"/>
    <xdr:sp macro="" textlink="">
      <xdr:nvSpPr>
        <xdr:cNvPr id="634" name="災害復旧費平均値テキスト"/>
        <xdr:cNvSpPr txBox="1"/>
      </xdr:nvSpPr>
      <xdr:spPr>
        <a:xfrm>
          <a:off x="16370300" y="13139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85928</xdr:rowOff>
    </xdr:from>
    <xdr:to>
      <xdr:col>85</xdr:col>
      <xdr:colOff>177800</xdr:colOff>
      <xdr:row>78</xdr:row>
      <xdr:rowOff>16078</xdr:rowOff>
    </xdr:to>
    <xdr:sp macro="" textlink="">
      <xdr:nvSpPr>
        <xdr:cNvPr id="635" name="フローチャート: 判断 634"/>
        <xdr:cNvSpPr/>
      </xdr:nvSpPr>
      <xdr:spPr>
        <a:xfrm>
          <a:off x="162687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61244</xdr:rowOff>
    </xdr:from>
    <xdr:to>
      <xdr:col>81</xdr:col>
      <xdr:colOff>50800</xdr:colOff>
      <xdr:row>78</xdr:row>
      <xdr:rowOff>112040</xdr:rowOff>
    </xdr:to>
    <xdr:cxnSp macro="">
      <xdr:nvCxnSpPr>
        <xdr:cNvPr id="636" name="直線コネクタ 635"/>
        <xdr:cNvCxnSpPr/>
      </xdr:nvCxnSpPr>
      <xdr:spPr>
        <a:xfrm>
          <a:off x="14592300" y="13434344"/>
          <a:ext cx="889000" cy="5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158257</xdr:rowOff>
    </xdr:from>
    <xdr:to>
      <xdr:col>81</xdr:col>
      <xdr:colOff>101600</xdr:colOff>
      <xdr:row>78</xdr:row>
      <xdr:rowOff>88407</xdr:rowOff>
    </xdr:to>
    <xdr:sp macro="" textlink="">
      <xdr:nvSpPr>
        <xdr:cNvPr id="637" name="フローチャート: 判断 636"/>
        <xdr:cNvSpPr/>
      </xdr:nvSpPr>
      <xdr:spPr>
        <a:xfrm>
          <a:off x="15430500" y="1335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104934</xdr:rowOff>
    </xdr:from>
    <xdr:ext cx="469744" cy="259045"/>
    <xdr:sp macro="" textlink="">
      <xdr:nvSpPr>
        <xdr:cNvPr id="638" name="テキスト ボックス 637"/>
        <xdr:cNvSpPr txBox="1"/>
      </xdr:nvSpPr>
      <xdr:spPr>
        <a:xfrm>
          <a:off x="15246428" y="1313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134671</xdr:rowOff>
    </xdr:from>
    <xdr:to>
      <xdr:col>76</xdr:col>
      <xdr:colOff>114300</xdr:colOff>
      <xdr:row>78</xdr:row>
      <xdr:rowOff>61244</xdr:rowOff>
    </xdr:to>
    <xdr:cxnSp macro="">
      <xdr:nvCxnSpPr>
        <xdr:cNvPr id="639" name="直線コネクタ 638"/>
        <xdr:cNvCxnSpPr/>
      </xdr:nvCxnSpPr>
      <xdr:spPr>
        <a:xfrm>
          <a:off x="13703300" y="13336321"/>
          <a:ext cx="889000" cy="9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5279</xdr:rowOff>
    </xdr:from>
    <xdr:to>
      <xdr:col>76</xdr:col>
      <xdr:colOff>165100</xdr:colOff>
      <xdr:row>78</xdr:row>
      <xdr:rowOff>106879</xdr:rowOff>
    </xdr:to>
    <xdr:sp macro="" textlink="">
      <xdr:nvSpPr>
        <xdr:cNvPr id="640" name="フローチャート: 判断 639"/>
        <xdr:cNvSpPr/>
      </xdr:nvSpPr>
      <xdr:spPr>
        <a:xfrm>
          <a:off x="14541500" y="1337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123406</xdr:rowOff>
    </xdr:from>
    <xdr:ext cx="469744" cy="259045"/>
    <xdr:sp macro="" textlink="">
      <xdr:nvSpPr>
        <xdr:cNvPr id="641" name="テキスト ボックス 640"/>
        <xdr:cNvSpPr txBox="1"/>
      </xdr:nvSpPr>
      <xdr:spPr>
        <a:xfrm>
          <a:off x="14357428" y="131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60742</xdr:rowOff>
    </xdr:from>
    <xdr:to>
      <xdr:col>71</xdr:col>
      <xdr:colOff>177800</xdr:colOff>
      <xdr:row>77</xdr:row>
      <xdr:rowOff>134671</xdr:rowOff>
    </xdr:to>
    <xdr:cxnSp macro="">
      <xdr:nvCxnSpPr>
        <xdr:cNvPr id="642" name="直線コネクタ 641"/>
        <xdr:cNvCxnSpPr/>
      </xdr:nvCxnSpPr>
      <xdr:spPr>
        <a:xfrm>
          <a:off x="12814300" y="13262392"/>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139100</xdr:rowOff>
    </xdr:from>
    <xdr:to>
      <xdr:col>72</xdr:col>
      <xdr:colOff>38100</xdr:colOff>
      <xdr:row>78</xdr:row>
      <xdr:rowOff>69250</xdr:rowOff>
    </xdr:to>
    <xdr:sp macro="" textlink="">
      <xdr:nvSpPr>
        <xdr:cNvPr id="643" name="フローチャート: 判断 642"/>
        <xdr:cNvSpPr/>
      </xdr:nvSpPr>
      <xdr:spPr>
        <a:xfrm>
          <a:off x="13652500" y="1334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60377</xdr:rowOff>
    </xdr:from>
    <xdr:ext cx="469744" cy="259045"/>
    <xdr:sp macro="" textlink="">
      <xdr:nvSpPr>
        <xdr:cNvPr id="644" name="テキスト ボックス 643"/>
        <xdr:cNvSpPr txBox="1"/>
      </xdr:nvSpPr>
      <xdr:spPr>
        <a:xfrm>
          <a:off x="13468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155240</xdr:rowOff>
    </xdr:from>
    <xdr:to>
      <xdr:col>67</xdr:col>
      <xdr:colOff>101600</xdr:colOff>
      <xdr:row>78</xdr:row>
      <xdr:rowOff>85390</xdr:rowOff>
    </xdr:to>
    <xdr:sp macro="" textlink="">
      <xdr:nvSpPr>
        <xdr:cNvPr id="645" name="フローチャート: 判断 644"/>
        <xdr:cNvSpPr/>
      </xdr:nvSpPr>
      <xdr:spPr>
        <a:xfrm>
          <a:off x="12763500" y="133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76517</xdr:rowOff>
    </xdr:from>
    <xdr:ext cx="469744" cy="259045"/>
    <xdr:sp macro="" textlink="">
      <xdr:nvSpPr>
        <xdr:cNvPr id="646" name="テキスト ボックス 645"/>
        <xdr:cNvSpPr txBox="1"/>
      </xdr:nvSpPr>
      <xdr:spPr>
        <a:xfrm>
          <a:off x="12579428" y="1344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113680</xdr:rowOff>
    </xdr:from>
    <xdr:to>
      <xdr:col>85</xdr:col>
      <xdr:colOff>177800</xdr:colOff>
      <xdr:row>78</xdr:row>
      <xdr:rowOff>43830</xdr:rowOff>
    </xdr:to>
    <xdr:sp macro="" textlink="">
      <xdr:nvSpPr>
        <xdr:cNvPr id="652" name="楕円 651"/>
        <xdr:cNvSpPr/>
      </xdr:nvSpPr>
      <xdr:spPr>
        <a:xfrm>
          <a:off x="16268700" y="133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92107</xdr:rowOff>
    </xdr:from>
    <xdr:ext cx="469744" cy="259045"/>
    <xdr:sp macro="" textlink="">
      <xdr:nvSpPr>
        <xdr:cNvPr id="653" name="災害復旧費該当値テキスト"/>
        <xdr:cNvSpPr txBox="1"/>
      </xdr:nvSpPr>
      <xdr:spPr>
        <a:xfrm>
          <a:off x="16370300" y="132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61240</xdr:rowOff>
    </xdr:from>
    <xdr:to>
      <xdr:col>81</xdr:col>
      <xdr:colOff>101600</xdr:colOff>
      <xdr:row>78</xdr:row>
      <xdr:rowOff>162840</xdr:rowOff>
    </xdr:to>
    <xdr:sp macro="" textlink="">
      <xdr:nvSpPr>
        <xdr:cNvPr id="654" name="楕円 653"/>
        <xdr:cNvSpPr/>
      </xdr:nvSpPr>
      <xdr:spPr>
        <a:xfrm>
          <a:off x="15430500" y="134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153967</xdr:rowOff>
    </xdr:from>
    <xdr:ext cx="378565" cy="259045"/>
    <xdr:sp macro="" textlink="">
      <xdr:nvSpPr>
        <xdr:cNvPr id="655" name="テキスト ボックス 654"/>
        <xdr:cNvSpPr txBox="1"/>
      </xdr:nvSpPr>
      <xdr:spPr>
        <a:xfrm>
          <a:off x="15292017" y="13527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10444</xdr:rowOff>
    </xdr:from>
    <xdr:to>
      <xdr:col>76</xdr:col>
      <xdr:colOff>165100</xdr:colOff>
      <xdr:row>78</xdr:row>
      <xdr:rowOff>112044</xdr:rowOff>
    </xdr:to>
    <xdr:sp macro="" textlink="">
      <xdr:nvSpPr>
        <xdr:cNvPr id="656" name="楕円 655"/>
        <xdr:cNvSpPr/>
      </xdr:nvSpPr>
      <xdr:spPr>
        <a:xfrm>
          <a:off x="14541500" y="133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103171</xdr:rowOff>
    </xdr:from>
    <xdr:ext cx="469744" cy="259045"/>
    <xdr:sp macro="" textlink="">
      <xdr:nvSpPr>
        <xdr:cNvPr id="657" name="テキスト ボックス 656"/>
        <xdr:cNvSpPr txBox="1"/>
      </xdr:nvSpPr>
      <xdr:spPr>
        <a:xfrm>
          <a:off x="14357428" y="1347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83871</xdr:rowOff>
    </xdr:from>
    <xdr:to>
      <xdr:col>72</xdr:col>
      <xdr:colOff>38100</xdr:colOff>
      <xdr:row>78</xdr:row>
      <xdr:rowOff>14021</xdr:rowOff>
    </xdr:to>
    <xdr:sp macro="" textlink="">
      <xdr:nvSpPr>
        <xdr:cNvPr id="658" name="楕円 657"/>
        <xdr:cNvSpPr/>
      </xdr:nvSpPr>
      <xdr:spPr>
        <a:xfrm>
          <a:off x="13652500" y="132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30548</xdr:rowOff>
    </xdr:from>
    <xdr:ext cx="469744" cy="259045"/>
    <xdr:sp macro="" textlink="">
      <xdr:nvSpPr>
        <xdr:cNvPr id="659" name="テキスト ボックス 658"/>
        <xdr:cNvSpPr txBox="1"/>
      </xdr:nvSpPr>
      <xdr:spPr>
        <a:xfrm>
          <a:off x="13468428" y="130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9942</xdr:rowOff>
    </xdr:from>
    <xdr:to>
      <xdr:col>67</xdr:col>
      <xdr:colOff>101600</xdr:colOff>
      <xdr:row>77</xdr:row>
      <xdr:rowOff>111542</xdr:rowOff>
    </xdr:to>
    <xdr:sp macro="" textlink="">
      <xdr:nvSpPr>
        <xdr:cNvPr id="660" name="楕円 659"/>
        <xdr:cNvSpPr/>
      </xdr:nvSpPr>
      <xdr:spPr>
        <a:xfrm>
          <a:off x="12763500" y="132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128069</xdr:rowOff>
    </xdr:from>
    <xdr:ext cx="469744" cy="259045"/>
    <xdr:sp macro="" textlink="">
      <xdr:nvSpPr>
        <xdr:cNvPr id="661" name="テキスト ボックス 660"/>
        <xdr:cNvSpPr txBox="1"/>
      </xdr:nvSpPr>
      <xdr:spPr>
        <a:xfrm>
          <a:off x="12579428" y="1298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87140</xdr:rowOff>
    </xdr:from>
    <xdr:to>
      <xdr:col>85</xdr:col>
      <xdr:colOff>126364</xdr:colOff>
      <xdr:row>99</xdr:row>
      <xdr:rowOff>25667</xdr:rowOff>
    </xdr:to>
    <xdr:cxnSp macro="">
      <xdr:nvCxnSpPr>
        <xdr:cNvPr id="686" name="直線コネクタ 685"/>
        <xdr:cNvCxnSpPr/>
      </xdr:nvCxnSpPr>
      <xdr:spPr>
        <a:xfrm flipV="1">
          <a:off x="16317595" y="15689090"/>
          <a:ext cx="1269" cy="1310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29494</xdr:rowOff>
    </xdr:from>
    <xdr:ext cx="534377" cy="259045"/>
    <xdr:sp macro="" textlink="">
      <xdr:nvSpPr>
        <xdr:cNvPr id="687" name="公債費最小値テキスト"/>
        <xdr:cNvSpPr txBox="1"/>
      </xdr:nvSpPr>
      <xdr:spPr>
        <a:xfrm>
          <a:off x="16370300" y="170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25667</xdr:rowOff>
    </xdr:from>
    <xdr:to>
      <xdr:col>86</xdr:col>
      <xdr:colOff>25400</xdr:colOff>
      <xdr:row>99</xdr:row>
      <xdr:rowOff>25667</xdr:rowOff>
    </xdr:to>
    <xdr:cxnSp macro="">
      <xdr:nvCxnSpPr>
        <xdr:cNvPr id="688" name="直線コネクタ 687"/>
        <xdr:cNvCxnSpPr/>
      </xdr:nvCxnSpPr>
      <xdr:spPr>
        <a:xfrm>
          <a:off x="16230600" y="1699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33817</xdr:rowOff>
    </xdr:from>
    <xdr:ext cx="534377" cy="259045"/>
    <xdr:sp macro="" textlink="">
      <xdr:nvSpPr>
        <xdr:cNvPr id="689" name="公債費最大値テキスト"/>
        <xdr:cNvSpPr txBox="1"/>
      </xdr:nvSpPr>
      <xdr:spPr>
        <a:xfrm>
          <a:off x="16370300" y="15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87140</xdr:rowOff>
    </xdr:from>
    <xdr:to>
      <xdr:col>86</xdr:col>
      <xdr:colOff>25400</xdr:colOff>
      <xdr:row>91</xdr:row>
      <xdr:rowOff>87140</xdr:rowOff>
    </xdr:to>
    <xdr:cxnSp macro="">
      <xdr:nvCxnSpPr>
        <xdr:cNvPr id="690" name="直線コネクタ 689"/>
        <xdr:cNvCxnSpPr/>
      </xdr:nvCxnSpPr>
      <xdr:spPr>
        <a:xfrm>
          <a:off x="16230600" y="15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87140</xdr:rowOff>
    </xdr:from>
    <xdr:to>
      <xdr:col>85</xdr:col>
      <xdr:colOff>127000</xdr:colOff>
      <xdr:row>92</xdr:row>
      <xdr:rowOff>121469</xdr:rowOff>
    </xdr:to>
    <xdr:cxnSp macro="">
      <xdr:nvCxnSpPr>
        <xdr:cNvPr id="691" name="直線コネクタ 690"/>
        <xdr:cNvCxnSpPr/>
      </xdr:nvCxnSpPr>
      <xdr:spPr>
        <a:xfrm flipV="1">
          <a:off x="15481300" y="15689090"/>
          <a:ext cx="838200" cy="2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166349</xdr:rowOff>
    </xdr:from>
    <xdr:ext cx="534377" cy="259045"/>
    <xdr:sp macro="" textlink="">
      <xdr:nvSpPr>
        <xdr:cNvPr id="692" name="公債費平均値テキスト"/>
        <xdr:cNvSpPr txBox="1"/>
      </xdr:nvSpPr>
      <xdr:spPr>
        <a:xfrm>
          <a:off x="16370300" y="1645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16472</xdr:rowOff>
    </xdr:from>
    <xdr:to>
      <xdr:col>85</xdr:col>
      <xdr:colOff>177800</xdr:colOff>
      <xdr:row>96</xdr:row>
      <xdr:rowOff>118072</xdr:rowOff>
    </xdr:to>
    <xdr:sp macro="" textlink="">
      <xdr:nvSpPr>
        <xdr:cNvPr id="693" name="フローチャート: 判断 692"/>
        <xdr:cNvSpPr/>
      </xdr:nvSpPr>
      <xdr:spPr>
        <a:xfrm>
          <a:off x="162687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121469</xdr:rowOff>
    </xdr:from>
    <xdr:to>
      <xdr:col>81</xdr:col>
      <xdr:colOff>50800</xdr:colOff>
      <xdr:row>92</xdr:row>
      <xdr:rowOff>146483</xdr:rowOff>
    </xdr:to>
    <xdr:cxnSp macro="">
      <xdr:nvCxnSpPr>
        <xdr:cNvPr id="694" name="直線コネクタ 693"/>
        <xdr:cNvCxnSpPr/>
      </xdr:nvCxnSpPr>
      <xdr:spPr>
        <a:xfrm flipV="1">
          <a:off x="14592300" y="15894869"/>
          <a:ext cx="889000" cy="2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171138</xdr:rowOff>
    </xdr:from>
    <xdr:to>
      <xdr:col>81</xdr:col>
      <xdr:colOff>101600</xdr:colOff>
      <xdr:row>96</xdr:row>
      <xdr:rowOff>101288</xdr:rowOff>
    </xdr:to>
    <xdr:sp macro="" textlink="">
      <xdr:nvSpPr>
        <xdr:cNvPr id="695" name="フローチャート: 判断 694"/>
        <xdr:cNvSpPr/>
      </xdr:nvSpPr>
      <xdr:spPr>
        <a:xfrm>
          <a:off x="15430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92415</xdr:rowOff>
    </xdr:from>
    <xdr:ext cx="534377" cy="259045"/>
    <xdr:sp macro="" textlink="">
      <xdr:nvSpPr>
        <xdr:cNvPr id="696" name="テキスト ボックス 695"/>
        <xdr:cNvSpPr txBox="1"/>
      </xdr:nvSpPr>
      <xdr:spPr>
        <a:xfrm>
          <a:off x="15214111" y="165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146483</xdr:rowOff>
    </xdr:from>
    <xdr:to>
      <xdr:col>76</xdr:col>
      <xdr:colOff>114300</xdr:colOff>
      <xdr:row>93</xdr:row>
      <xdr:rowOff>58565</xdr:rowOff>
    </xdr:to>
    <xdr:cxnSp macro="">
      <xdr:nvCxnSpPr>
        <xdr:cNvPr id="697" name="直線コネクタ 696"/>
        <xdr:cNvCxnSpPr/>
      </xdr:nvCxnSpPr>
      <xdr:spPr>
        <a:xfrm flipV="1">
          <a:off x="13703300" y="15919883"/>
          <a:ext cx="889000" cy="8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20796</xdr:rowOff>
    </xdr:from>
    <xdr:to>
      <xdr:col>76</xdr:col>
      <xdr:colOff>165100</xdr:colOff>
      <xdr:row>96</xdr:row>
      <xdr:rowOff>122396</xdr:rowOff>
    </xdr:to>
    <xdr:sp macro="" textlink="">
      <xdr:nvSpPr>
        <xdr:cNvPr id="698" name="フローチャート: 判断 697"/>
        <xdr:cNvSpPr/>
      </xdr:nvSpPr>
      <xdr:spPr>
        <a:xfrm>
          <a:off x="14541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113523</xdr:rowOff>
    </xdr:from>
    <xdr:ext cx="534377" cy="259045"/>
    <xdr:sp macro="" textlink="">
      <xdr:nvSpPr>
        <xdr:cNvPr id="699" name="テキスト ボックス 698"/>
        <xdr:cNvSpPr txBox="1"/>
      </xdr:nvSpPr>
      <xdr:spPr>
        <a:xfrm>
          <a:off x="14325111" y="165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58565</xdr:rowOff>
    </xdr:from>
    <xdr:to>
      <xdr:col>71</xdr:col>
      <xdr:colOff>177800</xdr:colOff>
      <xdr:row>93</xdr:row>
      <xdr:rowOff>91084</xdr:rowOff>
    </xdr:to>
    <xdr:cxnSp macro="">
      <xdr:nvCxnSpPr>
        <xdr:cNvPr id="700" name="直線コネクタ 699"/>
        <xdr:cNvCxnSpPr/>
      </xdr:nvCxnSpPr>
      <xdr:spPr>
        <a:xfrm flipV="1">
          <a:off x="12814300" y="16003415"/>
          <a:ext cx="889000" cy="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23825</xdr:rowOff>
    </xdr:from>
    <xdr:to>
      <xdr:col>72</xdr:col>
      <xdr:colOff>38100</xdr:colOff>
      <xdr:row>96</xdr:row>
      <xdr:rowOff>125425</xdr:rowOff>
    </xdr:to>
    <xdr:sp macro="" textlink="">
      <xdr:nvSpPr>
        <xdr:cNvPr id="701" name="フローチャート: 判断 700"/>
        <xdr:cNvSpPr/>
      </xdr:nvSpPr>
      <xdr:spPr>
        <a:xfrm>
          <a:off x="136525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116552</xdr:rowOff>
    </xdr:from>
    <xdr:ext cx="534377" cy="259045"/>
    <xdr:sp macro="" textlink="">
      <xdr:nvSpPr>
        <xdr:cNvPr id="702" name="テキスト ボックス 701"/>
        <xdr:cNvSpPr txBox="1"/>
      </xdr:nvSpPr>
      <xdr:spPr>
        <a:xfrm>
          <a:off x="13436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135096</xdr:rowOff>
    </xdr:from>
    <xdr:to>
      <xdr:col>67</xdr:col>
      <xdr:colOff>101600</xdr:colOff>
      <xdr:row>95</xdr:row>
      <xdr:rowOff>65246</xdr:rowOff>
    </xdr:to>
    <xdr:sp macro="" textlink="">
      <xdr:nvSpPr>
        <xdr:cNvPr id="703" name="フローチャート: 判断 702"/>
        <xdr:cNvSpPr/>
      </xdr:nvSpPr>
      <xdr:spPr>
        <a:xfrm>
          <a:off x="12763500" y="162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56373</xdr:rowOff>
    </xdr:from>
    <xdr:ext cx="534377" cy="259045"/>
    <xdr:sp macro="" textlink="">
      <xdr:nvSpPr>
        <xdr:cNvPr id="704" name="テキスト ボックス 703"/>
        <xdr:cNvSpPr txBox="1"/>
      </xdr:nvSpPr>
      <xdr:spPr>
        <a:xfrm>
          <a:off x="12547111" y="163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36340</xdr:rowOff>
    </xdr:from>
    <xdr:to>
      <xdr:col>85</xdr:col>
      <xdr:colOff>177800</xdr:colOff>
      <xdr:row>91</xdr:row>
      <xdr:rowOff>137940</xdr:rowOff>
    </xdr:to>
    <xdr:sp macro="" textlink="">
      <xdr:nvSpPr>
        <xdr:cNvPr id="710" name="楕円 709"/>
        <xdr:cNvSpPr/>
      </xdr:nvSpPr>
      <xdr:spPr>
        <a:xfrm>
          <a:off x="16268700" y="15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160817</xdr:rowOff>
    </xdr:from>
    <xdr:ext cx="534377" cy="259045"/>
    <xdr:sp macro="" textlink="">
      <xdr:nvSpPr>
        <xdr:cNvPr id="711" name="公債費該当値テキスト"/>
        <xdr:cNvSpPr txBox="1"/>
      </xdr:nvSpPr>
      <xdr:spPr>
        <a:xfrm>
          <a:off x="16370300" y="155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70669</xdr:rowOff>
    </xdr:from>
    <xdr:to>
      <xdr:col>81</xdr:col>
      <xdr:colOff>101600</xdr:colOff>
      <xdr:row>93</xdr:row>
      <xdr:rowOff>819</xdr:rowOff>
    </xdr:to>
    <xdr:sp macro="" textlink="">
      <xdr:nvSpPr>
        <xdr:cNvPr id="712" name="楕円 711"/>
        <xdr:cNvSpPr/>
      </xdr:nvSpPr>
      <xdr:spPr>
        <a:xfrm>
          <a:off x="15430500" y="158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17346</xdr:rowOff>
    </xdr:from>
    <xdr:ext cx="534377" cy="259045"/>
    <xdr:sp macro="" textlink="">
      <xdr:nvSpPr>
        <xdr:cNvPr id="713" name="テキスト ボックス 712"/>
        <xdr:cNvSpPr txBox="1"/>
      </xdr:nvSpPr>
      <xdr:spPr>
        <a:xfrm>
          <a:off x="15214111" y="156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95683</xdr:rowOff>
    </xdr:from>
    <xdr:to>
      <xdr:col>76</xdr:col>
      <xdr:colOff>165100</xdr:colOff>
      <xdr:row>93</xdr:row>
      <xdr:rowOff>25833</xdr:rowOff>
    </xdr:to>
    <xdr:sp macro="" textlink="">
      <xdr:nvSpPr>
        <xdr:cNvPr id="714" name="楕円 713"/>
        <xdr:cNvSpPr/>
      </xdr:nvSpPr>
      <xdr:spPr>
        <a:xfrm>
          <a:off x="14541500" y="158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42360</xdr:rowOff>
    </xdr:from>
    <xdr:ext cx="534377" cy="259045"/>
    <xdr:sp macro="" textlink="">
      <xdr:nvSpPr>
        <xdr:cNvPr id="715" name="テキスト ボックス 714"/>
        <xdr:cNvSpPr txBox="1"/>
      </xdr:nvSpPr>
      <xdr:spPr>
        <a:xfrm>
          <a:off x="14325111" y="156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7765</xdr:rowOff>
    </xdr:from>
    <xdr:to>
      <xdr:col>72</xdr:col>
      <xdr:colOff>38100</xdr:colOff>
      <xdr:row>93</xdr:row>
      <xdr:rowOff>109365</xdr:rowOff>
    </xdr:to>
    <xdr:sp macro="" textlink="">
      <xdr:nvSpPr>
        <xdr:cNvPr id="716" name="楕円 715"/>
        <xdr:cNvSpPr/>
      </xdr:nvSpPr>
      <xdr:spPr>
        <a:xfrm>
          <a:off x="13652500" y="159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125892</xdr:rowOff>
    </xdr:from>
    <xdr:ext cx="534377" cy="259045"/>
    <xdr:sp macro="" textlink="">
      <xdr:nvSpPr>
        <xdr:cNvPr id="717" name="テキスト ボックス 716"/>
        <xdr:cNvSpPr txBox="1"/>
      </xdr:nvSpPr>
      <xdr:spPr>
        <a:xfrm>
          <a:off x="13436111" y="157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40284</xdr:rowOff>
    </xdr:from>
    <xdr:to>
      <xdr:col>67</xdr:col>
      <xdr:colOff>101600</xdr:colOff>
      <xdr:row>93</xdr:row>
      <xdr:rowOff>141884</xdr:rowOff>
    </xdr:to>
    <xdr:sp macro="" textlink="">
      <xdr:nvSpPr>
        <xdr:cNvPr id="718" name="楕円 717"/>
        <xdr:cNvSpPr/>
      </xdr:nvSpPr>
      <xdr:spPr>
        <a:xfrm>
          <a:off x="12763500" y="159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158411</xdr:rowOff>
    </xdr:from>
    <xdr:ext cx="534377" cy="259045"/>
    <xdr:sp macro="" textlink="">
      <xdr:nvSpPr>
        <xdr:cNvPr id="719" name="テキスト ボックス 718"/>
        <xdr:cNvSpPr txBox="1"/>
      </xdr:nvSpPr>
      <xdr:spPr>
        <a:xfrm>
          <a:off x="12547111" y="1576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39</xdr:row>
      <xdr:rowOff>98878</xdr:rowOff>
    </xdr:to>
    <xdr:cxnSp macro="">
      <xdr:nvCxnSpPr>
        <xdr:cNvPr id="745" name="直線コネクタ 744"/>
        <xdr:cNvCxnSpPr/>
      </xdr:nvCxnSpPr>
      <xdr:spPr>
        <a:xfrm flipV="1">
          <a:off x="22159595" y="5255768"/>
          <a:ext cx="1269" cy="152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469744" cy="259045"/>
    <xdr:sp macro="" textlink="">
      <xdr:nvSpPr>
        <xdr:cNvPr id="748" name="諸支出金最大値テキスト"/>
        <xdr:cNvSpPr txBox="1"/>
      </xdr:nvSpPr>
      <xdr:spPr>
        <a:xfrm>
          <a:off x="22212300" y="503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115696</xdr:rowOff>
    </xdr:from>
    <xdr:ext cx="378565" cy="259045"/>
    <xdr:sp macro="" textlink="">
      <xdr:nvSpPr>
        <xdr:cNvPr id="751" name="諸支出金平均値テキスト"/>
        <xdr:cNvSpPr txBox="1"/>
      </xdr:nvSpPr>
      <xdr:spPr>
        <a:xfrm>
          <a:off x="22212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92819</xdr:rowOff>
    </xdr:from>
    <xdr:to>
      <xdr:col>116</xdr:col>
      <xdr:colOff>114300</xdr:colOff>
      <xdr:row>39</xdr:row>
      <xdr:rowOff>22969</xdr:rowOff>
    </xdr:to>
    <xdr:sp macro="" textlink="">
      <xdr:nvSpPr>
        <xdr:cNvPr id="752" name="フローチャート: 判断 751"/>
        <xdr:cNvSpPr/>
      </xdr:nvSpPr>
      <xdr:spPr>
        <a:xfrm>
          <a:off x="22110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17707</xdr:rowOff>
    </xdr:from>
    <xdr:to>
      <xdr:col>112</xdr:col>
      <xdr:colOff>38100</xdr:colOff>
      <xdr:row>39</xdr:row>
      <xdr:rowOff>119307</xdr:rowOff>
    </xdr:to>
    <xdr:sp macro="" textlink="">
      <xdr:nvSpPr>
        <xdr:cNvPr id="754" name="フローチャート: 判断 753"/>
        <xdr:cNvSpPr/>
      </xdr:nvSpPr>
      <xdr:spPr>
        <a:xfrm>
          <a:off x="21272500" y="67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135834</xdr:rowOff>
    </xdr:from>
    <xdr:ext cx="313932" cy="259045"/>
    <xdr:sp macro="" textlink="">
      <xdr:nvSpPr>
        <xdr:cNvPr id="755" name="テキスト ボックス 754"/>
        <xdr:cNvSpPr txBox="1"/>
      </xdr:nvSpPr>
      <xdr:spPr>
        <a:xfrm>
          <a:off x="21166333" y="6479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13788</xdr:rowOff>
    </xdr:from>
    <xdr:to>
      <xdr:col>107</xdr:col>
      <xdr:colOff>101600</xdr:colOff>
      <xdr:row>39</xdr:row>
      <xdr:rowOff>115388</xdr:rowOff>
    </xdr:to>
    <xdr:sp macro="" textlink="">
      <xdr:nvSpPr>
        <xdr:cNvPr id="757" name="フローチャート: 判断 756"/>
        <xdr:cNvSpPr/>
      </xdr:nvSpPr>
      <xdr:spPr>
        <a:xfrm>
          <a:off x="2038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131915</xdr:rowOff>
    </xdr:from>
    <xdr:ext cx="378565" cy="259045"/>
    <xdr:sp macro="" textlink="">
      <xdr:nvSpPr>
        <xdr:cNvPr id="758" name="テキスト ボックス 757"/>
        <xdr:cNvSpPr txBox="1"/>
      </xdr:nvSpPr>
      <xdr:spPr>
        <a:xfrm>
          <a:off x="20245017" y="647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26198</xdr:rowOff>
    </xdr:from>
    <xdr:to>
      <xdr:col>102</xdr:col>
      <xdr:colOff>165100</xdr:colOff>
      <xdr:row>39</xdr:row>
      <xdr:rowOff>127798</xdr:rowOff>
    </xdr:to>
    <xdr:sp macro="" textlink="">
      <xdr:nvSpPr>
        <xdr:cNvPr id="760" name="フローチャート: 判断 759"/>
        <xdr:cNvSpPr/>
      </xdr:nvSpPr>
      <xdr:spPr>
        <a:xfrm>
          <a:off x="19494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144325</xdr:rowOff>
    </xdr:from>
    <xdr:ext cx="313932" cy="259045"/>
    <xdr:sp macro="" textlink="">
      <xdr:nvSpPr>
        <xdr:cNvPr id="761" name="テキスト ボックス 760"/>
        <xdr:cNvSpPr txBox="1"/>
      </xdr:nvSpPr>
      <xdr:spPr>
        <a:xfrm>
          <a:off x="19388333" y="6487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フローチャート: 判断 761"/>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78" name="テキスト ボックス 777"/>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住民一人当たり歳出決算総額は</a:t>
          </a:r>
          <a:r>
            <a:rPr kumimoji="1" lang="en-US" altLang="ja-JP" sz="1300">
              <a:latin typeface="ＭＳ Ｐゴシック" panose="020B0600070205080204" pitchFamily="50" charset="-128"/>
              <a:ea typeface="ＭＳ Ｐゴシック" panose="020B0600070205080204" pitchFamily="50" charset="-128"/>
            </a:rPr>
            <a:t>580,884</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43,555</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民生費が最も多く住民一人当たり</a:t>
          </a:r>
          <a:r>
            <a:rPr kumimoji="1" lang="en-US" altLang="ja-JP" sz="1300">
              <a:latin typeface="ＭＳ Ｐゴシック" panose="020B0600070205080204" pitchFamily="50" charset="-128"/>
              <a:ea typeface="ＭＳ Ｐゴシック" panose="020B0600070205080204" pitchFamily="50" charset="-128"/>
            </a:rPr>
            <a:t>155,082</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5,600</a:t>
          </a:r>
          <a:r>
            <a:rPr kumimoji="1" lang="ja-JP" altLang="en-US" sz="1300">
              <a:latin typeface="ＭＳ Ｐゴシック" panose="020B0600070205080204" pitchFamily="50" charset="-128"/>
              <a:ea typeface="ＭＳ Ｐゴシック" panose="020B0600070205080204" pitchFamily="50" charset="-128"/>
            </a:rPr>
            <a:t>円の増となっているが、類似団体平均や全国平均と比較すると下回っている。人口は毎年約</a:t>
          </a:r>
          <a:r>
            <a:rPr kumimoji="1" lang="en-US" altLang="ja-JP" sz="1300">
              <a:latin typeface="ＭＳ Ｐゴシック" panose="020B0600070205080204" pitchFamily="50" charset="-128"/>
              <a:ea typeface="ＭＳ Ｐゴシック" panose="020B0600070205080204" pitchFamily="50" charset="-128"/>
            </a:rPr>
            <a:t>1,900</a:t>
          </a:r>
          <a:r>
            <a:rPr kumimoji="1" lang="ja-JP" altLang="en-US" sz="1300">
              <a:latin typeface="ＭＳ Ｐゴシック" panose="020B0600070205080204" pitchFamily="50" charset="-128"/>
              <a:ea typeface="ＭＳ Ｐゴシック" panose="020B0600070205080204" pitchFamily="50" charset="-128"/>
            </a:rPr>
            <a:t>人程減少傾向にあり、高齢化が進行し（令和元年度末高齢化率</a:t>
          </a:r>
          <a:r>
            <a:rPr kumimoji="1" lang="en-US" altLang="ja-JP" sz="1300">
              <a:latin typeface="ＭＳ Ｐゴシック" panose="020B0600070205080204" pitchFamily="50" charset="-128"/>
              <a:ea typeface="ＭＳ Ｐゴシック" panose="020B0600070205080204" pitchFamily="50" charset="-128"/>
            </a:rPr>
            <a:t>36.47</a:t>
          </a:r>
          <a:r>
            <a:rPr kumimoji="1" lang="ja-JP" altLang="en-US" sz="1300">
              <a:latin typeface="ＭＳ Ｐゴシック" panose="020B0600070205080204" pitchFamily="50" charset="-128"/>
              <a:ea typeface="ＭＳ Ｐゴシック" panose="020B0600070205080204" pitchFamily="50" charset="-128"/>
            </a:rPr>
            <a:t>％）、１人当たりの医療費が増加傾向となっている。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46,592</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1,932</a:t>
          </a:r>
          <a:r>
            <a:rPr kumimoji="1" lang="ja-JP" altLang="en-US" sz="1300">
              <a:latin typeface="ＭＳ Ｐゴシック" panose="020B0600070205080204" pitchFamily="50" charset="-128"/>
              <a:ea typeface="ＭＳ Ｐゴシック" panose="020B0600070205080204" pitchFamily="50" charset="-128"/>
            </a:rPr>
            <a:t>円の増となっているが、類似団体平均や全国平均と比較すると大きく上回っている。当市の主力産業のひとつである農業において、中山間地域等直接支払交付金や多面的機能支払交付金が多額となっている。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86,621</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27,474</a:t>
          </a:r>
          <a:r>
            <a:rPr kumimoji="1" lang="ja-JP" altLang="en-US" sz="1300">
              <a:latin typeface="ＭＳ Ｐゴシック" panose="020B0600070205080204" pitchFamily="50" charset="-128"/>
              <a:ea typeface="ＭＳ Ｐゴシック" panose="020B0600070205080204" pitchFamily="50" charset="-128"/>
            </a:rPr>
            <a:t>円の増となっているが、類似団体平均や全国平均と比較すると大きく上回っている。東山小学校整備事業により約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億円の増となり、花泉地域、室根地域においても順次統合小学校建設が進められており、今後増加することが見込まれている。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89,759</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10,802</a:t>
          </a:r>
          <a:r>
            <a:rPr kumimoji="1" lang="ja-JP" altLang="en-US" sz="1300">
              <a:latin typeface="ＭＳ Ｐゴシック" panose="020B0600070205080204" pitchFamily="50" charset="-128"/>
              <a:ea typeface="ＭＳ Ｐゴシック" panose="020B0600070205080204" pitchFamily="50" charset="-128"/>
            </a:rPr>
            <a:t>円の増となっている。公共施設や設備の老朽化により増加する改修経費の抑制に努めているが、学校や給食センター整備などの事業が重なった平成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借り入れた市債の償還が始まったばかりなことなどから地方債の元利償還金が膨らんでおり、公共施設等総合管理計画に基づく取組の推進と、機会を捉えて繰上償還の実施や新規発行を可能な範囲で抑制するなど、公債費の減少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内部事務費の縮減や外部委託を進めるなど行財政改革の推進により、実質収支額は継続的に黒字を確保している。財政調整基金への積立額を</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年度から標準財政規模の５％から</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％に見直しており、実質単年度収支は</a:t>
          </a:r>
          <a:r>
            <a:rPr kumimoji="1" lang="en-US" altLang="ja-JP" sz="1400">
              <a:latin typeface="ＭＳ ゴシック" pitchFamily="49" charset="-128"/>
              <a:ea typeface="ＭＳ ゴシック" pitchFamily="49" charset="-128"/>
            </a:rPr>
            <a:t>2.68</a:t>
          </a:r>
          <a:r>
            <a:rPr kumimoji="1" lang="ja-JP" altLang="en-US" sz="1400">
              <a:latin typeface="ＭＳ ゴシック" pitchFamily="49" charset="-128"/>
              <a:ea typeface="ＭＳ ゴシック" pitchFamily="49" charset="-128"/>
            </a:rPr>
            <a:t>％上昇した。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令和元年度は全ての会計で赤字はなかった。</a:t>
          </a:r>
        </a:p>
        <a:p>
          <a:r>
            <a:rPr kumimoji="1" lang="ja-JP" altLang="en-US" sz="1400">
              <a:latin typeface="ＭＳ ゴシック" pitchFamily="49" charset="-128"/>
              <a:ea typeface="ＭＳ ゴシック" pitchFamily="49" charset="-128"/>
            </a:rPr>
            <a:t>しかしながら、一般会計においては、今後、合併算定替の終了による普通交付税の減少などにより、一般財源の確保が厳しい状況となる見通しであること、また、それに伴い財政調整基金の取崩しなどによる財政運営を余儀なくされる見込みであることから、税収の徴収率向上による歳入確保や、義務的経費の削減等に取り組み、財政基盤の安定・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B3" sqref="B3:K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69342686</v>
      </c>
      <c r="BO4" s="424"/>
      <c r="BP4" s="424"/>
      <c r="BQ4" s="424"/>
      <c r="BR4" s="424"/>
      <c r="BS4" s="424"/>
      <c r="BT4" s="424"/>
      <c r="BU4" s="425"/>
      <c r="BV4" s="423">
        <v>65135020</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5.0999999999999996</v>
      </c>
      <c r="CU4" s="608"/>
      <c r="CV4" s="608"/>
      <c r="CW4" s="608"/>
      <c r="CX4" s="608"/>
      <c r="CY4" s="608"/>
      <c r="CZ4" s="608"/>
      <c r="DA4" s="609"/>
      <c r="DB4" s="607">
        <v>4.8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67049248</v>
      </c>
      <c r="BO5" s="429"/>
      <c r="BP5" s="429"/>
      <c r="BQ5" s="429"/>
      <c r="BR5" s="429"/>
      <c r="BS5" s="429"/>
      <c r="BT5" s="429"/>
      <c r="BU5" s="430"/>
      <c r="BV5" s="428">
        <v>63152096</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96.2</v>
      </c>
      <c r="CU5" s="399"/>
      <c r="CV5" s="399"/>
      <c r="CW5" s="399"/>
      <c r="CX5" s="399"/>
      <c r="CY5" s="399"/>
      <c r="CZ5" s="399"/>
      <c r="DA5" s="400"/>
      <c r="DB5" s="398">
        <v>93.5</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2293438</v>
      </c>
      <c r="BO6" s="429"/>
      <c r="BP6" s="429"/>
      <c r="BQ6" s="429"/>
      <c r="BR6" s="429"/>
      <c r="BS6" s="429"/>
      <c r="BT6" s="429"/>
      <c r="BU6" s="430"/>
      <c r="BV6" s="428">
        <v>1982924</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99.8</v>
      </c>
      <c r="CU6" s="582"/>
      <c r="CV6" s="582"/>
      <c r="CW6" s="582"/>
      <c r="CX6" s="582"/>
      <c r="CY6" s="582"/>
      <c r="CZ6" s="582"/>
      <c r="DA6" s="583"/>
      <c r="DB6" s="581">
        <v>98.1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101</v>
      </c>
      <c r="AV7" s="486"/>
      <c r="AW7" s="486"/>
      <c r="AX7" s="486"/>
      <c r="AY7" s="408" t="s">
        <v>105</v>
      </c>
      <c r="AZ7" s="409"/>
      <c r="BA7" s="409"/>
      <c r="BB7" s="409"/>
      <c r="BC7" s="409"/>
      <c r="BD7" s="409"/>
      <c r="BE7" s="409"/>
      <c r="BF7" s="409"/>
      <c r="BG7" s="409"/>
      <c r="BH7" s="409"/>
      <c r="BI7" s="409"/>
      <c r="BJ7" s="409"/>
      <c r="BK7" s="409"/>
      <c r="BL7" s="409"/>
      <c r="BM7" s="410"/>
      <c r="BN7" s="428">
        <v>267014</v>
      </c>
      <c r="BO7" s="429"/>
      <c r="BP7" s="429"/>
      <c r="BQ7" s="429"/>
      <c r="BR7" s="429"/>
      <c r="BS7" s="429"/>
      <c r="BT7" s="429"/>
      <c r="BU7" s="430"/>
      <c r="BV7" s="428">
        <v>43087</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40095609</v>
      </c>
      <c r="CU7" s="429"/>
      <c r="CV7" s="429"/>
      <c r="CW7" s="429"/>
      <c r="CX7" s="429"/>
      <c r="CY7" s="429"/>
      <c r="CZ7" s="429"/>
      <c r="DA7" s="430"/>
      <c r="DB7" s="428">
        <v>40407595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101</v>
      </c>
      <c r="AV8" s="486"/>
      <c r="AW8" s="486"/>
      <c r="AX8" s="486"/>
      <c r="AY8" s="408" t="s">
        <v>108</v>
      </c>
      <c r="AZ8" s="409"/>
      <c r="BA8" s="409"/>
      <c r="BB8" s="409"/>
      <c r="BC8" s="409"/>
      <c r="BD8" s="409"/>
      <c r="BE8" s="409"/>
      <c r="BF8" s="409"/>
      <c r="BG8" s="409"/>
      <c r="BH8" s="409"/>
      <c r="BI8" s="409"/>
      <c r="BJ8" s="409"/>
      <c r="BK8" s="409"/>
      <c r="BL8" s="409"/>
      <c r="BM8" s="410"/>
      <c r="BN8" s="428">
        <v>2026424</v>
      </c>
      <c r="BO8" s="429"/>
      <c r="BP8" s="429"/>
      <c r="BQ8" s="429"/>
      <c r="BR8" s="429"/>
      <c r="BS8" s="429"/>
      <c r="BT8" s="429"/>
      <c r="BU8" s="430"/>
      <c r="BV8" s="428">
        <v>1939837</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0.37</v>
      </c>
      <c r="CU8" s="542"/>
      <c r="CV8" s="542"/>
      <c r="CW8" s="542"/>
      <c r="CX8" s="542"/>
      <c r="CY8" s="542"/>
      <c r="CZ8" s="542"/>
      <c r="DA8" s="543"/>
      <c r="DB8" s="541">
        <v>0.37</v>
      </c>
      <c r="DC8" s="542"/>
      <c r="DD8" s="542"/>
      <c r="DE8" s="542"/>
      <c r="DF8" s="542"/>
      <c r="DG8" s="542"/>
      <c r="DH8" s="542"/>
      <c r="DI8" s="543"/>
      <c r="DJ8" s="186"/>
      <c r="DK8" s="186"/>
      <c r="DL8" s="186"/>
      <c r="DM8" s="186"/>
      <c r="DN8" s="186"/>
      <c r="DO8" s="186"/>
    </row>
    <row r="9" spans="1:119" ht="18.75" customHeight="1" thickBot="1" x14ac:dyDescent="0.2">
      <c r="A9" s="187"/>
      <c r="B9" s="570" t="s">
        <v>110</v>
      </c>
      <c r="C9" s="571"/>
      <c r="D9" s="571"/>
      <c r="E9" s="571"/>
      <c r="F9" s="571"/>
      <c r="G9" s="571"/>
      <c r="H9" s="571"/>
      <c r="I9" s="571"/>
      <c r="J9" s="571"/>
      <c r="K9" s="491"/>
      <c r="L9" s="572" t="s">
        <v>111</v>
      </c>
      <c r="M9" s="573"/>
      <c r="N9" s="573"/>
      <c r="O9" s="573"/>
      <c r="P9" s="573"/>
      <c r="Q9" s="574"/>
      <c r="R9" s="575">
        <v>121583</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101</v>
      </c>
      <c r="AV9" s="486"/>
      <c r="AW9" s="486"/>
      <c r="AX9" s="486"/>
      <c r="AY9" s="408" t="s">
        <v>114</v>
      </c>
      <c r="AZ9" s="409"/>
      <c r="BA9" s="409"/>
      <c r="BB9" s="409"/>
      <c r="BC9" s="409"/>
      <c r="BD9" s="409"/>
      <c r="BE9" s="409"/>
      <c r="BF9" s="409"/>
      <c r="BG9" s="409"/>
      <c r="BH9" s="409"/>
      <c r="BI9" s="409"/>
      <c r="BJ9" s="409"/>
      <c r="BK9" s="409"/>
      <c r="BL9" s="409"/>
      <c r="BM9" s="410"/>
      <c r="BN9" s="428">
        <v>86587</v>
      </c>
      <c r="BO9" s="429"/>
      <c r="BP9" s="429"/>
      <c r="BQ9" s="429"/>
      <c r="BR9" s="429"/>
      <c r="BS9" s="429"/>
      <c r="BT9" s="429"/>
      <c r="BU9" s="430"/>
      <c r="BV9" s="428">
        <v>-438972</v>
      </c>
      <c r="BW9" s="429"/>
      <c r="BX9" s="429"/>
      <c r="BY9" s="429"/>
      <c r="BZ9" s="429"/>
      <c r="CA9" s="429"/>
      <c r="CB9" s="429"/>
      <c r="CC9" s="430"/>
      <c r="CD9" s="437" t="s">
        <v>115</v>
      </c>
      <c r="CE9" s="438"/>
      <c r="CF9" s="438"/>
      <c r="CG9" s="438"/>
      <c r="CH9" s="438"/>
      <c r="CI9" s="438"/>
      <c r="CJ9" s="438"/>
      <c r="CK9" s="438"/>
      <c r="CL9" s="438"/>
      <c r="CM9" s="438"/>
      <c r="CN9" s="438"/>
      <c r="CO9" s="438"/>
      <c r="CP9" s="438"/>
      <c r="CQ9" s="438"/>
      <c r="CR9" s="438"/>
      <c r="CS9" s="439"/>
      <c r="CT9" s="398">
        <v>21.2</v>
      </c>
      <c r="CU9" s="399"/>
      <c r="CV9" s="399"/>
      <c r="CW9" s="399"/>
      <c r="CX9" s="399"/>
      <c r="CY9" s="399"/>
      <c r="CZ9" s="399"/>
      <c r="DA9" s="400"/>
      <c r="DB9" s="398">
        <v>19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116</v>
      </c>
      <c r="M10" s="402"/>
      <c r="N10" s="402"/>
      <c r="O10" s="402"/>
      <c r="P10" s="402"/>
      <c r="Q10" s="403"/>
      <c r="R10" s="404">
        <v>127642</v>
      </c>
      <c r="S10" s="405"/>
      <c r="T10" s="405"/>
      <c r="U10" s="405"/>
      <c r="V10" s="407"/>
      <c r="W10" s="579"/>
      <c r="X10" s="390"/>
      <c r="Y10" s="390"/>
      <c r="Z10" s="390"/>
      <c r="AA10" s="390"/>
      <c r="AB10" s="390"/>
      <c r="AC10" s="390"/>
      <c r="AD10" s="390"/>
      <c r="AE10" s="390"/>
      <c r="AF10" s="390"/>
      <c r="AG10" s="390"/>
      <c r="AH10" s="390"/>
      <c r="AI10" s="390"/>
      <c r="AJ10" s="390"/>
      <c r="AK10" s="390"/>
      <c r="AL10" s="580"/>
      <c r="AM10" s="497" t="s">
        <v>117</v>
      </c>
      <c r="AN10" s="402"/>
      <c r="AO10" s="402"/>
      <c r="AP10" s="402"/>
      <c r="AQ10" s="402"/>
      <c r="AR10" s="402"/>
      <c r="AS10" s="402"/>
      <c r="AT10" s="403"/>
      <c r="AU10" s="485" t="s">
        <v>118</v>
      </c>
      <c r="AV10" s="486"/>
      <c r="AW10" s="486"/>
      <c r="AX10" s="486"/>
      <c r="AY10" s="408" t="s">
        <v>119</v>
      </c>
      <c r="AZ10" s="409"/>
      <c r="BA10" s="409"/>
      <c r="BB10" s="409"/>
      <c r="BC10" s="409"/>
      <c r="BD10" s="409"/>
      <c r="BE10" s="409"/>
      <c r="BF10" s="409"/>
      <c r="BG10" s="409"/>
      <c r="BH10" s="409"/>
      <c r="BI10" s="409"/>
      <c r="BJ10" s="409"/>
      <c r="BK10" s="409"/>
      <c r="BL10" s="409"/>
      <c r="BM10" s="410"/>
      <c r="BN10" s="428">
        <v>441363</v>
      </c>
      <c r="BO10" s="429"/>
      <c r="BP10" s="429"/>
      <c r="BQ10" s="429"/>
      <c r="BR10" s="429"/>
      <c r="BS10" s="429"/>
      <c r="BT10" s="429"/>
      <c r="BU10" s="430"/>
      <c r="BV10" s="428">
        <v>2430085</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124</v>
      </c>
      <c r="AV11" s="486"/>
      <c r="AW11" s="486"/>
      <c r="AX11" s="486"/>
      <c r="AY11" s="408" t="s">
        <v>125</v>
      </c>
      <c r="AZ11" s="409"/>
      <c r="BA11" s="409"/>
      <c r="BB11" s="409"/>
      <c r="BC11" s="409"/>
      <c r="BD11" s="409"/>
      <c r="BE11" s="409"/>
      <c r="BF11" s="409"/>
      <c r="BG11" s="409"/>
      <c r="BH11" s="409"/>
      <c r="BI11" s="409"/>
      <c r="BJ11" s="409"/>
      <c r="BK11" s="409"/>
      <c r="BL11" s="409"/>
      <c r="BM11" s="410"/>
      <c r="BN11" s="428">
        <v>1118491</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115426</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124</v>
      </c>
      <c r="AV12" s="486"/>
      <c r="AW12" s="486"/>
      <c r="AX12" s="486"/>
      <c r="AY12" s="408" t="s">
        <v>134</v>
      </c>
      <c r="AZ12" s="409"/>
      <c r="BA12" s="409"/>
      <c r="BB12" s="409"/>
      <c r="BC12" s="409"/>
      <c r="BD12" s="409"/>
      <c r="BE12" s="409"/>
      <c r="BF12" s="409"/>
      <c r="BG12" s="409"/>
      <c r="BH12" s="409"/>
      <c r="BI12" s="409"/>
      <c r="BJ12" s="409"/>
      <c r="BK12" s="409"/>
      <c r="BL12" s="409"/>
      <c r="BM12" s="410"/>
      <c r="BN12" s="428">
        <v>573681</v>
      </c>
      <c r="BO12" s="429"/>
      <c r="BP12" s="429"/>
      <c r="BQ12" s="429"/>
      <c r="BR12" s="429"/>
      <c r="BS12" s="429"/>
      <c r="BT12" s="429"/>
      <c r="BU12" s="430"/>
      <c r="BV12" s="428">
        <v>253821</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114527</v>
      </c>
      <c r="S13" s="532"/>
      <c r="T13" s="532"/>
      <c r="U13" s="532"/>
      <c r="V13" s="533"/>
      <c r="W13" s="519" t="s">
        <v>138</v>
      </c>
      <c r="X13" s="441"/>
      <c r="Y13" s="441"/>
      <c r="Z13" s="441"/>
      <c r="AA13" s="441"/>
      <c r="AB13" s="442"/>
      <c r="AC13" s="404">
        <v>7939</v>
      </c>
      <c r="AD13" s="405"/>
      <c r="AE13" s="405"/>
      <c r="AF13" s="405"/>
      <c r="AG13" s="406"/>
      <c r="AH13" s="404">
        <v>9257</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1072760</v>
      </c>
      <c r="BO13" s="429"/>
      <c r="BP13" s="429"/>
      <c r="BQ13" s="429"/>
      <c r="BR13" s="429"/>
      <c r="BS13" s="429"/>
      <c r="BT13" s="429"/>
      <c r="BU13" s="430"/>
      <c r="BV13" s="428">
        <v>1737292</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11.4</v>
      </c>
      <c r="CU13" s="399"/>
      <c r="CV13" s="399"/>
      <c r="CW13" s="399"/>
      <c r="CX13" s="399"/>
      <c r="CY13" s="399"/>
      <c r="CZ13" s="399"/>
      <c r="DA13" s="400"/>
      <c r="DB13" s="398">
        <v>11.5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117530</v>
      </c>
      <c r="S14" s="532"/>
      <c r="T14" s="532"/>
      <c r="U14" s="532"/>
      <c r="V14" s="533"/>
      <c r="W14" s="534"/>
      <c r="X14" s="444"/>
      <c r="Y14" s="444"/>
      <c r="Z14" s="444"/>
      <c r="AA14" s="444"/>
      <c r="AB14" s="445"/>
      <c r="AC14" s="524">
        <v>13.4</v>
      </c>
      <c r="AD14" s="525"/>
      <c r="AE14" s="525"/>
      <c r="AF14" s="525"/>
      <c r="AG14" s="526"/>
      <c r="AH14" s="524">
        <v>15.4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80.099999999999994</v>
      </c>
      <c r="CU14" s="536"/>
      <c r="CV14" s="536"/>
      <c r="CW14" s="536"/>
      <c r="CX14" s="536"/>
      <c r="CY14" s="536"/>
      <c r="CZ14" s="536"/>
      <c r="DA14" s="537"/>
      <c r="DB14" s="535">
        <v>75.599999999999994</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116659</v>
      </c>
      <c r="S15" s="532"/>
      <c r="T15" s="532"/>
      <c r="U15" s="532"/>
      <c r="V15" s="533"/>
      <c r="W15" s="519" t="s">
        <v>146</v>
      </c>
      <c r="X15" s="441"/>
      <c r="Y15" s="441"/>
      <c r="Z15" s="441"/>
      <c r="AA15" s="441"/>
      <c r="AB15" s="442"/>
      <c r="AC15" s="404">
        <v>18078</v>
      </c>
      <c r="AD15" s="405"/>
      <c r="AE15" s="405"/>
      <c r="AF15" s="405"/>
      <c r="AG15" s="406"/>
      <c r="AH15" s="404">
        <v>18102</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12839288</v>
      </c>
      <c r="BO15" s="424"/>
      <c r="BP15" s="424"/>
      <c r="BQ15" s="424"/>
      <c r="BR15" s="424"/>
      <c r="BS15" s="424"/>
      <c r="BT15" s="424"/>
      <c r="BU15" s="425"/>
      <c r="BV15" s="423">
        <v>12556692</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30.5</v>
      </c>
      <c r="AD16" s="525"/>
      <c r="AE16" s="525"/>
      <c r="AF16" s="525"/>
      <c r="AG16" s="526"/>
      <c r="AH16" s="524">
        <v>30.1</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34603464</v>
      </c>
      <c r="BO16" s="429"/>
      <c r="BP16" s="429"/>
      <c r="BQ16" s="429"/>
      <c r="BR16" s="429"/>
      <c r="BS16" s="429"/>
      <c r="BT16" s="429"/>
      <c r="BU16" s="430"/>
      <c r="BV16" s="428">
        <v>33816202</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33328</v>
      </c>
      <c r="AD17" s="405"/>
      <c r="AE17" s="405"/>
      <c r="AF17" s="405"/>
      <c r="AG17" s="406"/>
      <c r="AH17" s="404">
        <v>32864</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16148081</v>
      </c>
      <c r="BO17" s="429"/>
      <c r="BP17" s="429"/>
      <c r="BQ17" s="429"/>
      <c r="BR17" s="429"/>
      <c r="BS17" s="429"/>
      <c r="BT17" s="429"/>
      <c r="BU17" s="430"/>
      <c r="BV17" s="428">
        <v>15790132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1256.42</v>
      </c>
      <c r="M18" s="493"/>
      <c r="N18" s="493"/>
      <c r="O18" s="493"/>
      <c r="P18" s="493"/>
      <c r="Q18" s="493"/>
      <c r="R18" s="494"/>
      <c r="S18" s="494"/>
      <c r="T18" s="494"/>
      <c r="U18" s="494"/>
      <c r="V18" s="495"/>
      <c r="W18" s="509"/>
      <c r="X18" s="510"/>
      <c r="Y18" s="510"/>
      <c r="Z18" s="510"/>
      <c r="AA18" s="510"/>
      <c r="AB18" s="520"/>
      <c r="AC18" s="392">
        <v>56.2</v>
      </c>
      <c r="AD18" s="393"/>
      <c r="AE18" s="393"/>
      <c r="AF18" s="393"/>
      <c r="AG18" s="496"/>
      <c r="AH18" s="392">
        <v>54.6</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38857658</v>
      </c>
      <c r="BO18" s="429"/>
      <c r="BP18" s="429"/>
      <c r="BQ18" s="429"/>
      <c r="BR18" s="429"/>
      <c r="BS18" s="429"/>
      <c r="BT18" s="429"/>
      <c r="BU18" s="430"/>
      <c r="BV18" s="428">
        <v>38259733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97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47988164</v>
      </c>
      <c r="BO19" s="429"/>
      <c r="BP19" s="429"/>
      <c r="BQ19" s="429"/>
      <c r="BR19" s="429"/>
      <c r="BS19" s="429"/>
      <c r="BT19" s="429"/>
      <c r="BU19" s="430"/>
      <c r="BV19" s="428">
        <v>47876119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43046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79253813</v>
      </c>
      <c r="BO23" s="429"/>
      <c r="BP23" s="429"/>
      <c r="BQ23" s="429"/>
      <c r="BR23" s="429"/>
      <c r="BS23" s="429"/>
      <c r="BT23" s="429"/>
      <c r="BU23" s="430"/>
      <c r="BV23" s="428">
        <v>81256559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8640</v>
      </c>
      <c r="R24" s="405"/>
      <c r="S24" s="405"/>
      <c r="T24" s="405"/>
      <c r="U24" s="405"/>
      <c r="V24" s="406"/>
      <c r="W24" s="470"/>
      <c r="X24" s="461"/>
      <c r="Y24" s="462"/>
      <c r="Z24" s="401" t="s">
        <v>170</v>
      </c>
      <c r="AA24" s="402"/>
      <c r="AB24" s="402"/>
      <c r="AC24" s="402"/>
      <c r="AD24" s="402"/>
      <c r="AE24" s="402"/>
      <c r="AF24" s="402"/>
      <c r="AG24" s="403"/>
      <c r="AH24" s="404">
        <v>1102</v>
      </c>
      <c r="AI24" s="405"/>
      <c r="AJ24" s="405"/>
      <c r="AK24" s="405"/>
      <c r="AL24" s="406"/>
      <c r="AM24" s="404">
        <v>3453668</v>
      </c>
      <c r="AN24" s="405"/>
      <c r="AO24" s="405"/>
      <c r="AP24" s="405"/>
      <c r="AQ24" s="405"/>
      <c r="AR24" s="406"/>
      <c r="AS24" s="404">
        <v>3134</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72524317</v>
      </c>
      <c r="BO24" s="429"/>
      <c r="BP24" s="429"/>
      <c r="BQ24" s="429"/>
      <c r="BR24" s="429"/>
      <c r="BS24" s="429"/>
      <c r="BT24" s="429"/>
      <c r="BU24" s="430"/>
      <c r="BV24" s="428">
        <v>73517183</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2</v>
      </c>
      <c r="M25" s="405"/>
      <c r="N25" s="405"/>
      <c r="O25" s="405"/>
      <c r="P25" s="406"/>
      <c r="Q25" s="404">
        <v>6980</v>
      </c>
      <c r="R25" s="405"/>
      <c r="S25" s="405"/>
      <c r="T25" s="405"/>
      <c r="U25" s="405"/>
      <c r="V25" s="406"/>
      <c r="W25" s="470"/>
      <c r="X25" s="461"/>
      <c r="Y25" s="462"/>
      <c r="Z25" s="401" t="s">
        <v>173</v>
      </c>
      <c r="AA25" s="402"/>
      <c r="AB25" s="402"/>
      <c r="AC25" s="402"/>
      <c r="AD25" s="402"/>
      <c r="AE25" s="402"/>
      <c r="AF25" s="402"/>
      <c r="AG25" s="403"/>
      <c r="AH25" s="404">
        <v>215</v>
      </c>
      <c r="AI25" s="405"/>
      <c r="AJ25" s="405"/>
      <c r="AK25" s="405"/>
      <c r="AL25" s="406"/>
      <c r="AM25" s="404">
        <v>658760</v>
      </c>
      <c r="AN25" s="405"/>
      <c r="AO25" s="405"/>
      <c r="AP25" s="405"/>
      <c r="AQ25" s="405"/>
      <c r="AR25" s="406"/>
      <c r="AS25" s="404">
        <v>3064</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2630103</v>
      </c>
      <c r="BO25" s="424"/>
      <c r="BP25" s="424"/>
      <c r="BQ25" s="424"/>
      <c r="BR25" s="424"/>
      <c r="BS25" s="424"/>
      <c r="BT25" s="424"/>
      <c r="BU25" s="425"/>
      <c r="BV25" s="423">
        <v>2975593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6170</v>
      </c>
      <c r="R26" s="405"/>
      <c r="S26" s="405"/>
      <c r="T26" s="405"/>
      <c r="U26" s="405"/>
      <c r="V26" s="406"/>
      <c r="W26" s="470"/>
      <c r="X26" s="461"/>
      <c r="Y26" s="462"/>
      <c r="Z26" s="401" t="s">
        <v>176</v>
      </c>
      <c r="AA26" s="483"/>
      <c r="AB26" s="483"/>
      <c r="AC26" s="483"/>
      <c r="AD26" s="483"/>
      <c r="AE26" s="483"/>
      <c r="AF26" s="483"/>
      <c r="AG26" s="484"/>
      <c r="AH26" s="404">
        <v>46</v>
      </c>
      <c r="AI26" s="405"/>
      <c r="AJ26" s="405"/>
      <c r="AK26" s="405"/>
      <c r="AL26" s="406"/>
      <c r="AM26" s="404">
        <v>141634</v>
      </c>
      <c r="AN26" s="405"/>
      <c r="AO26" s="405"/>
      <c r="AP26" s="405"/>
      <c r="AQ26" s="405"/>
      <c r="AR26" s="406"/>
      <c r="AS26" s="404">
        <v>3079</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136</v>
      </c>
      <c r="BO26" s="429"/>
      <c r="BP26" s="429"/>
      <c r="BQ26" s="429"/>
      <c r="BR26" s="429"/>
      <c r="BS26" s="429"/>
      <c r="BT26" s="429"/>
      <c r="BU26" s="430"/>
      <c r="BV26" s="428" t="s">
        <v>136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4380</v>
      </c>
      <c r="R27" s="405"/>
      <c r="S27" s="405"/>
      <c r="T27" s="405"/>
      <c r="U27" s="405"/>
      <c r="V27" s="406"/>
      <c r="W27" s="470"/>
      <c r="X27" s="461"/>
      <c r="Y27" s="462"/>
      <c r="Z27" s="401" t="s">
        <v>179</v>
      </c>
      <c r="AA27" s="402"/>
      <c r="AB27" s="402"/>
      <c r="AC27" s="402"/>
      <c r="AD27" s="402"/>
      <c r="AE27" s="402"/>
      <c r="AF27" s="402"/>
      <c r="AG27" s="403"/>
      <c r="AH27" s="404">
        <v>31</v>
      </c>
      <c r="AI27" s="405"/>
      <c r="AJ27" s="405"/>
      <c r="AK27" s="405"/>
      <c r="AL27" s="406"/>
      <c r="AM27" s="404">
        <v>87296</v>
      </c>
      <c r="AN27" s="405"/>
      <c r="AO27" s="405"/>
      <c r="AP27" s="405"/>
      <c r="AQ27" s="405"/>
      <c r="AR27" s="406"/>
      <c r="AS27" s="404">
        <v>2816</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1050000</v>
      </c>
      <c r="BO27" s="432"/>
      <c r="BP27" s="432"/>
      <c r="BQ27" s="432"/>
      <c r="BR27" s="432"/>
      <c r="BS27" s="432"/>
      <c r="BT27" s="432"/>
      <c r="BU27" s="433"/>
      <c r="BV27" s="431">
        <v>1050000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3860</v>
      </c>
      <c r="R28" s="405"/>
      <c r="S28" s="405"/>
      <c r="T28" s="405"/>
      <c r="U28" s="405"/>
      <c r="V28" s="406"/>
      <c r="W28" s="470"/>
      <c r="X28" s="461"/>
      <c r="Y28" s="462"/>
      <c r="Z28" s="401" t="s">
        <v>182</v>
      </c>
      <c r="AA28" s="402"/>
      <c r="AB28" s="402"/>
      <c r="AC28" s="402"/>
      <c r="AD28" s="402"/>
      <c r="AE28" s="402"/>
      <c r="AF28" s="402"/>
      <c r="AG28" s="403"/>
      <c r="AH28" s="404" t="s">
        <v>136</v>
      </c>
      <c r="AI28" s="405"/>
      <c r="AJ28" s="405"/>
      <c r="AK28" s="405"/>
      <c r="AL28" s="406"/>
      <c r="AM28" s="404" t="s">
        <v>136</v>
      </c>
      <c r="AN28" s="405"/>
      <c r="AO28" s="405"/>
      <c r="AP28" s="405"/>
      <c r="AQ28" s="405"/>
      <c r="AR28" s="406"/>
      <c r="AS28" s="404" t="s">
        <v>136</v>
      </c>
      <c r="AT28" s="405"/>
      <c r="AU28" s="405"/>
      <c r="AV28" s="405"/>
      <c r="AW28" s="405"/>
      <c r="AX28" s="407"/>
      <c r="AY28" s="411" t="s">
        <v>183</v>
      </c>
      <c r="AZ28" s="412"/>
      <c r="BA28" s="412"/>
      <c r="BB28" s="413"/>
      <c r="BC28" s="420" t="s">
        <v>47</v>
      </c>
      <c r="BD28" s="421"/>
      <c r="BE28" s="421"/>
      <c r="BF28" s="421"/>
      <c r="BG28" s="421"/>
      <c r="BH28" s="421"/>
      <c r="BI28" s="421"/>
      <c r="BJ28" s="421"/>
      <c r="BK28" s="421"/>
      <c r="BL28" s="421"/>
      <c r="BM28" s="422"/>
      <c r="BN28" s="423">
        <v>3863779</v>
      </c>
      <c r="BO28" s="424"/>
      <c r="BP28" s="424"/>
      <c r="BQ28" s="424"/>
      <c r="BR28" s="424"/>
      <c r="BS28" s="424"/>
      <c r="BT28" s="424"/>
      <c r="BU28" s="425"/>
      <c r="BV28" s="423">
        <v>3996097</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28</v>
      </c>
      <c r="M29" s="405"/>
      <c r="N29" s="405"/>
      <c r="O29" s="405"/>
      <c r="P29" s="406"/>
      <c r="Q29" s="404">
        <v>3600</v>
      </c>
      <c r="R29" s="405"/>
      <c r="S29" s="405"/>
      <c r="T29" s="405"/>
      <c r="U29" s="405"/>
      <c r="V29" s="406"/>
      <c r="W29" s="471"/>
      <c r="X29" s="472"/>
      <c r="Y29" s="473"/>
      <c r="Z29" s="401" t="s">
        <v>185</v>
      </c>
      <c r="AA29" s="402"/>
      <c r="AB29" s="402"/>
      <c r="AC29" s="402"/>
      <c r="AD29" s="402"/>
      <c r="AE29" s="402"/>
      <c r="AF29" s="402"/>
      <c r="AG29" s="403"/>
      <c r="AH29" s="404">
        <v>1133</v>
      </c>
      <c r="AI29" s="405"/>
      <c r="AJ29" s="405"/>
      <c r="AK29" s="405"/>
      <c r="AL29" s="406"/>
      <c r="AM29" s="404">
        <v>3540964</v>
      </c>
      <c r="AN29" s="405"/>
      <c r="AO29" s="405"/>
      <c r="AP29" s="405"/>
      <c r="AQ29" s="405"/>
      <c r="AR29" s="406"/>
      <c r="AS29" s="404">
        <v>3125</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16793474</v>
      </c>
      <c r="BO29" s="429"/>
      <c r="BP29" s="429"/>
      <c r="BQ29" s="429"/>
      <c r="BR29" s="429"/>
      <c r="BS29" s="429"/>
      <c r="BT29" s="429"/>
      <c r="BU29" s="430"/>
      <c r="BV29" s="428">
        <v>18490864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97.8</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3533499</v>
      </c>
      <c r="BO30" s="432"/>
      <c r="BP30" s="432"/>
      <c r="BQ30" s="432"/>
      <c r="BR30" s="432"/>
      <c r="BS30" s="432"/>
      <c r="BT30" s="432"/>
      <c r="BU30" s="433"/>
      <c r="BV30" s="431">
        <v>3856712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195</v>
      </c>
      <c r="X33" s="390"/>
      <c r="Y33" s="390"/>
      <c r="Z33" s="390"/>
      <c r="AA33" s="390"/>
      <c r="AB33" s="390"/>
      <c r="AC33" s="390"/>
      <c r="AD33" s="390"/>
      <c r="AE33" s="390"/>
      <c r="AF33" s="390"/>
      <c r="AG33" s="390"/>
      <c r="AH33" s="390"/>
      <c r="AI33" s="390"/>
      <c r="AJ33" s="390"/>
      <c r="AK33" s="390"/>
      <c r="AL33" s="216"/>
      <c r="AM33" s="391" t="s">
        <v>197</v>
      </c>
      <c r="AN33" s="391"/>
      <c r="AO33" s="390" t="s">
        <v>198</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194</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5</v>
      </c>
      <c r="V34" s="387"/>
      <c r="W34" s="386" t="str">
        <f>IF('各会計、関係団体の財政状況及び健全化判断比率'!B28="","",'各会計、関係団体の財政状況及び健全化判断比率'!B28)</f>
        <v>国民健康保険特別会計（事業勘定）</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IF('各会計、関係団体の財政状況及び健全化判断比率'!B31="","",'各会計、関係団体の財政状況及び健全化判断比率'!B31)</f>
        <v>一関市水道事業</v>
      </c>
      <c r="AP34" s="386"/>
      <c r="AQ34" s="386"/>
      <c r="AR34" s="386"/>
      <c r="AS34" s="386"/>
      <c r="AT34" s="386"/>
      <c r="AU34" s="386"/>
      <c r="AV34" s="386"/>
      <c r="AW34" s="386"/>
      <c r="AX34" s="386"/>
      <c r="AY34" s="386"/>
      <c r="AZ34" s="386"/>
      <c r="BA34" s="386"/>
      <c r="BB34" s="386"/>
      <c r="BC34" s="386"/>
      <c r="BD34" s="214"/>
      <c r="BE34" s="387">
        <f>IF(BG34="","",MAX(C34:D43,U34:V43,AM34:AN43)+1)</f>
        <v>11</v>
      </c>
      <c r="BF34" s="387"/>
      <c r="BG34" s="386" t="str">
        <f>IF('各会計、関係団体の財政状況及び健全化判断比率'!B34="","",'各会計、関係団体の財政状況及び健全化判断比率'!B34)</f>
        <v>下水道事業</v>
      </c>
      <c r="BH34" s="386"/>
      <c r="BI34" s="386"/>
      <c r="BJ34" s="386"/>
      <c r="BK34" s="386"/>
      <c r="BL34" s="386"/>
      <c r="BM34" s="386"/>
      <c r="BN34" s="386"/>
      <c r="BO34" s="386"/>
      <c r="BP34" s="386"/>
      <c r="BQ34" s="386"/>
      <c r="BR34" s="386"/>
      <c r="BS34" s="386"/>
      <c r="BT34" s="386"/>
      <c r="BU34" s="386"/>
      <c r="BV34" s="214"/>
      <c r="BW34" s="387">
        <f>IF(BY34="","",MAX(C34:D43,U34:V43,AM34:AN43,BE34:BF43)+1)</f>
        <v>15</v>
      </c>
      <c r="BX34" s="387"/>
      <c r="BY34" s="386" t="str">
        <f>IF('各会計、関係団体の財政状況及び健全化判断比率'!B68="","",'各会計、関係団体の財政状況及び健全化判断比率'!B68)</f>
        <v>一関地区広域行政組合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岩手県南技術研究センター</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都市施設等管理特別会計</v>
      </c>
      <c r="F35" s="386"/>
      <c r="G35" s="386"/>
      <c r="H35" s="386"/>
      <c r="I35" s="386"/>
      <c r="J35" s="386"/>
      <c r="K35" s="386"/>
      <c r="L35" s="386"/>
      <c r="M35" s="386"/>
      <c r="N35" s="386"/>
      <c r="O35" s="386"/>
      <c r="P35" s="386"/>
      <c r="Q35" s="386"/>
      <c r="R35" s="386"/>
      <c r="S35" s="386"/>
      <c r="T35" s="214"/>
      <c r="U35" s="387">
        <f>IF(W35="","",U34+1)</f>
        <v>6</v>
      </c>
      <c r="V35" s="387"/>
      <c r="W35" s="386" t="str">
        <f>IF('各会計、関係団体の財政状況及び健全化判断比率'!B29="","",'各会計、関係団体の財政状況及び健全化判断比率'!B29)</f>
        <v>国民健康保険特別会計（直営診療施設勘定）</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IF('各会計、関係団体の財政状況及び健全化判断比率'!B32="","",'各会計、関係団体の財政状況及び健全化判断比率'!B32)</f>
        <v>一関市工業用水道事業</v>
      </c>
      <c r="AP35" s="386"/>
      <c r="AQ35" s="386"/>
      <c r="AR35" s="386"/>
      <c r="AS35" s="386"/>
      <c r="AT35" s="386"/>
      <c r="AU35" s="386"/>
      <c r="AV35" s="386"/>
      <c r="AW35" s="386"/>
      <c r="AX35" s="386"/>
      <c r="AY35" s="386"/>
      <c r="AZ35" s="386"/>
      <c r="BA35" s="386"/>
      <c r="BB35" s="386"/>
      <c r="BC35" s="386"/>
      <c r="BD35" s="214"/>
      <c r="BE35" s="387">
        <f t="shared" ref="BE35:BE43" si="1">IF(BG35="","",BE34+1)</f>
        <v>12</v>
      </c>
      <c r="BF35" s="387"/>
      <c r="BG35" s="386" t="str">
        <f>IF('各会計、関係団体の財政状況及び健全化判断比率'!B35="","",'各会計、関係団体の財政状況及び健全化判断比率'!B35)</f>
        <v>農業集落排水事業</v>
      </c>
      <c r="BH35" s="386"/>
      <c r="BI35" s="386"/>
      <c r="BJ35" s="386"/>
      <c r="BK35" s="386"/>
      <c r="BL35" s="386"/>
      <c r="BM35" s="386"/>
      <c r="BN35" s="386"/>
      <c r="BO35" s="386"/>
      <c r="BP35" s="386"/>
      <c r="BQ35" s="386"/>
      <c r="BR35" s="386"/>
      <c r="BS35" s="386"/>
      <c r="BT35" s="386"/>
      <c r="BU35" s="386"/>
      <c r="BV35" s="214"/>
      <c r="BW35" s="387">
        <f t="shared" ref="BW35:BW43" si="2">IF(BY35="","",BW34+1)</f>
        <v>16</v>
      </c>
      <c r="BX35" s="387"/>
      <c r="BY35" s="386" t="str">
        <f>IF('各会計、関係団体の財政状況及び健全化判断比率'!B69="","",'各会計、関係団体の財政状況及び健全化判断比率'!B69)</f>
        <v>岩手県市町村総合事務組合</v>
      </c>
      <c r="BZ35" s="386"/>
      <c r="CA35" s="386"/>
      <c r="CB35" s="386"/>
      <c r="CC35" s="386"/>
      <c r="CD35" s="386"/>
      <c r="CE35" s="386"/>
      <c r="CF35" s="386"/>
      <c r="CG35" s="386"/>
      <c r="CH35" s="386"/>
      <c r="CI35" s="386"/>
      <c r="CJ35" s="386"/>
      <c r="CK35" s="386"/>
      <c r="CL35" s="386"/>
      <c r="CM35" s="386"/>
      <c r="CN35" s="214"/>
      <c r="CO35" s="387">
        <f t="shared" ref="CO35:CO43" si="3">IF(CQ35="","",CO34+1)</f>
        <v>19</v>
      </c>
      <c r="CP35" s="387"/>
      <c r="CQ35" s="386" t="str">
        <f>IF('各会計、関係団体の財政状況及び健全化判断比率'!BS8="","",'各会計、関係団体の財政状況及び健全化判断比率'!BS8)</f>
        <v>一関地区土地開発公社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市営バス事業特別会計</v>
      </c>
      <c r="F36" s="386"/>
      <c r="G36" s="386"/>
      <c r="H36" s="386"/>
      <c r="I36" s="386"/>
      <c r="J36" s="386"/>
      <c r="K36" s="386"/>
      <c r="L36" s="386"/>
      <c r="M36" s="386"/>
      <c r="N36" s="386"/>
      <c r="O36" s="386"/>
      <c r="P36" s="386"/>
      <c r="Q36" s="386"/>
      <c r="R36" s="386"/>
      <c r="S36" s="386"/>
      <c r="T36" s="214"/>
      <c r="U36" s="387">
        <f t="shared" ref="U36:U43" si="4">IF(W36="","",U35+1)</f>
        <v>7</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10</v>
      </c>
      <c r="AN36" s="387"/>
      <c r="AO36" s="386" t="str">
        <f>IF('各会計、関係団体の財政状況及び健全化判断比率'!B33="","",'各会計、関係団体の財政状況及び健全化判断比率'!B33)</f>
        <v>一関市病院事業</v>
      </c>
      <c r="AP36" s="386"/>
      <c r="AQ36" s="386"/>
      <c r="AR36" s="386"/>
      <c r="AS36" s="386"/>
      <c r="AT36" s="386"/>
      <c r="AU36" s="386"/>
      <c r="AV36" s="386"/>
      <c r="AW36" s="386"/>
      <c r="AX36" s="386"/>
      <c r="AY36" s="386"/>
      <c r="AZ36" s="386"/>
      <c r="BA36" s="386"/>
      <c r="BB36" s="386"/>
      <c r="BC36" s="386"/>
      <c r="BD36" s="214"/>
      <c r="BE36" s="387">
        <f t="shared" si="1"/>
        <v>13</v>
      </c>
      <c r="BF36" s="387"/>
      <c r="BG36" s="386" t="str">
        <f>IF('各会計、関係団体の財政状況及び健全化判断比率'!B36="","",'各会計、関係団体の財政状況及び健全化判断比率'!B36)</f>
        <v>浄化槽事業</v>
      </c>
      <c r="BH36" s="386"/>
      <c r="BI36" s="386"/>
      <c r="BJ36" s="386"/>
      <c r="BK36" s="386"/>
      <c r="BL36" s="386"/>
      <c r="BM36" s="386"/>
      <c r="BN36" s="386"/>
      <c r="BO36" s="386"/>
      <c r="BP36" s="386"/>
      <c r="BQ36" s="386"/>
      <c r="BR36" s="386"/>
      <c r="BS36" s="386"/>
      <c r="BT36" s="386"/>
      <c r="BU36" s="386"/>
      <c r="BV36" s="214"/>
      <c r="BW36" s="387">
        <f t="shared" si="2"/>
        <v>17</v>
      </c>
      <c r="BX36" s="387"/>
      <c r="BY36" s="386" t="str">
        <f>IF('各会計、関係団体の財政状況及び健全化判断比率'!B70="","",'各会計、関係団体の財政状況及び健全化判断比率'!B70)</f>
        <v>岩手県後期高齢者医療広域連合</v>
      </c>
      <c r="BZ36" s="386"/>
      <c r="CA36" s="386"/>
      <c r="CB36" s="386"/>
      <c r="CC36" s="386"/>
      <c r="CD36" s="386"/>
      <c r="CE36" s="386"/>
      <c r="CF36" s="386"/>
      <c r="CG36" s="386"/>
      <c r="CH36" s="386"/>
      <c r="CI36" s="386"/>
      <c r="CJ36" s="386"/>
      <c r="CK36" s="386"/>
      <c r="CL36" s="386"/>
      <c r="CM36" s="386"/>
      <c r="CN36" s="214"/>
      <c r="CO36" s="387">
        <f t="shared" si="3"/>
        <v>20</v>
      </c>
      <c r="CP36" s="387"/>
      <c r="CQ36" s="386" t="str">
        <f>IF('各会計、関係団体の財政状況及び健全化判断比率'!BS9="","",'各会計、関係団体の財政状況及び健全化判断比率'!BS9)</f>
        <v>花泉観光開発</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物品調達特別会計</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14</v>
      </c>
      <c r="BF37" s="387"/>
      <c r="BG37" s="386" t="str">
        <f>IF('各会計、関係団体の財政状況及び健全化判断比率'!B37="","",'各会計、関係団体の財政状況及び健全化判断比率'!B37)</f>
        <v>工業団地整備事業</v>
      </c>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f t="shared" si="3"/>
        <v>21</v>
      </c>
      <c r="CP37" s="387"/>
      <c r="CQ37" s="386" t="str">
        <f>IF('各会計、関係団体の財政状況及び健全化判断比率'!BS10="","",'各会計、関係団体の財政状況及び健全化判断比率'!BS10)</f>
        <v>室根総合開発</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H5rumAdS2mWrz3uUKbcyAQIQrUVlui+J+okU7sHBrto0w4QE9nYeqjfr8DrjplcQdOsdJfa3C9Tln5JQD0vH5g==" saltValue="rJL0EzU4Q8JOYdQLjEyv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BY4" sqref="BY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571</v>
      </c>
      <c r="D34" s="1210"/>
      <c r="E34" s="1211"/>
      <c r="F34" s="32">
        <v>6.13</v>
      </c>
      <c r="G34" s="33">
        <v>5.8</v>
      </c>
      <c r="H34" s="33">
        <v>5.83</v>
      </c>
      <c r="I34" s="33">
        <v>4.79</v>
      </c>
      <c r="J34" s="34">
        <v>5.05</v>
      </c>
      <c r="K34" s="22"/>
      <c r="L34" s="22"/>
      <c r="M34" s="22"/>
      <c r="N34" s="22"/>
      <c r="O34" s="22"/>
      <c r="P34" s="22"/>
    </row>
    <row r="35" spans="1:16" ht="39" customHeight="1" x14ac:dyDescent="0.15">
      <c r="A35" s="22"/>
      <c r="B35" s="35"/>
      <c r="C35" s="1204" t="s">
        <v>572</v>
      </c>
      <c r="D35" s="1205"/>
      <c r="E35" s="1206"/>
      <c r="F35" s="36">
        <v>5.14</v>
      </c>
      <c r="G35" s="37">
        <v>5.33</v>
      </c>
      <c r="H35" s="37">
        <v>5.45</v>
      </c>
      <c r="I35" s="37">
        <v>4.9800000000000004</v>
      </c>
      <c r="J35" s="38">
        <v>4.55</v>
      </c>
      <c r="K35" s="22"/>
      <c r="L35" s="22"/>
      <c r="M35" s="22"/>
      <c r="N35" s="22"/>
      <c r="O35" s="22"/>
      <c r="P35" s="22"/>
    </row>
    <row r="36" spans="1:16" ht="39" customHeight="1" x14ac:dyDescent="0.15">
      <c r="A36" s="22"/>
      <c r="B36" s="35"/>
      <c r="C36" s="1204" t="s">
        <v>573</v>
      </c>
      <c r="D36" s="1205"/>
      <c r="E36" s="1206"/>
      <c r="F36" s="36">
        <v>1.87</v>
      </c>
      <c r="G36" s="37">
        <v>1.75</v>
      </c>
      <c r="H36" s="37">
        <v>2.0299999999999998</v>
      </c>
      <c r="I36" s="37">
        <v>2.13</v>
      </c>
      <c r="J36" s="38">
        <v>2.2599999999999998</v>
      </c>
      <c r="K36" s="22"/>
      <c r="L36" s="22"/>
      <c r="M36" s="22"/>
      <c r="N36" s="22"/>
      <c r="O36" s="22"/>
      <c r="P36" s="22"/>
    </row>
    <row r="37" spans="1:16" ht="39" customHeight="1" x14ac:dyDescent="0.15">
      <c r="A37" s="22"/>
      <c r="B37" s="35"/>
      <c r="C37" s="1204" t="s">
        <v>574</v>
      </c>
      <c r="D37" s="1205"/>
      <c r="E37" s="1206"/>
      <c r="F37" s="36">
        <v>0.38</v>
      </c>
      <c r="G37" s="37">
        <v>0.28999999999999998</v>
      </c>
      <c r="H37" s="37">
        <v>0</v>
      </c>
      <c r="I37" s="37">
        <v>0</v>
      </c>
      <c r="J37" s="38">
        <v>0.45</v>
      </c>
      <c r="K37" s="22"/>
      <c r="L37" s="22"/>
      <c r="M37" s="22"/>
      <c r="N37" s="22"/>
      <c r="O37" s="22"/>
      <c r="P37" s="22"/>
    </row>
    <row r="38" spans="1:16" ht="39" customHeight="1" x14ac:dyDescent="0.15">
      <c r="A38" s="22"/>
      <c r="B38" s="35"/>
      <c r="C38" s="1204" t="s">
        <v>575</v>
      </c>
      <c r="D38" s="1205"/>
      <c r="E38" s="1206"/>
      <c r="F38" s="36">
        <v>0.42</v>
      </c>
      <c r="G38" s="37">
        <v>0.71</v>
      </c>
      <c r="H38" s="37">
        <v>0.97</v>
      </c>
      <c r="I38" s="37">
        <v>0.25</v>
      </c>
      <c r="J38" s="38">
        <v>0.4</v>
      </c>
      <c r="K38" s="22"/>
      <c r="L38" s="22"/>
      <c r="M38" s="22"/>
      <c r="N38" s="22"/>
      <c r="O38" s="22"/>
      <c r="P38" s="22"/>
    </row>
    <row r="39" spans="1:16" ht="39" customHeight="1" x14ac:dyDescent="0.15">
      <c r="A39" s="22"/>
      <c r="B39" s="35"/>
      <c r="C39" s="1204" t="s">
        <v>576</v>
      </c>
      <c r="D39" s="1205"/>
      <c r="E39" s="1206"/>
      <c r="F39" s="36">
        <v>0.19</v>
      </c>
      <c r="G39" s="37">
        <v>0.15</v>
      </c>
      <c r="H39" s="37">
        <v>0.18</v>
      </c>
      <c r="I39" s="37">
        <v>0.18</v>
      </c>
      <c r="J39" s="38">
        <v>0.22</v>
      </c>
      <c r="K39" s="22"/>
      <c r="L39" s="22"/>
      <c r="M39" s="22"/>
      <c r="N39" s="22"/>
      <c r="O39" s="22"/>
      <c r="P39" s="22"/>
    </row>
    <row r="40" spans="1:16" ht="39" customHeight="1" x14ac:dyDescent="0.15">
      <c r="A40" s="22"/>
      <c r="B40" s="35"/>
      <c r="C40" s="1204" t="s">
        <v>577</v>
      </c>
      <c r="D40" s="1205"/>
      <c r="E40" s="1206"/>
      <c r="F40" s="36">
        <v>0.11</v>
      </c>
      <c r="G40" s="37">
        <v>0.12</v>
      </c>
      <c r="H40" s="37">
        <v>0.12</v>
      </c>
      <c r="I40" s="37">
        <v>0.12</v>
      </c>
      <c r="J40" s="38">
        <v>0.13</v>
      </c>
      <c r="K40" s="22"/>
      <c r="L40" s="22"/>
      <c r="M40" s="22"/>
      <c r="N40" s="22"/>
      <c r="O40" s="22"/>
      <c r="P40" s="22"/>
    </row>
    <row r="41" spans="1:16" ht="39" customHeight="1" x14ac:dyDescent="0.15">
      <c r="A41" s="22"/>
      <c r="B41" s="35"/>
      <c r="C41" s="1204" t="s">
        <v>578</v>
      </c>
      <c r="D41" s="1205"/>
      <c r="E41" s="1206"/>
      <c r="F41" s="36">
        <v>0</v>
      </c>
      <c r="G41" s="37">
        <v>0</v>
      </c>
      <c r="H41" s="37">
        <v>0</v>
      </c>
      <c r="I41" s="37">
        <v>0.01</v>
      </c>
      <c r="J41" s="38">
        <v>0.01</v>
      </c>
      <c r="K41" s="22"/>
      <c r="L41" s="22"/>
      <c r="M41" s="22"/>
      <c r="N41" s="22"/>
      <c r="O41" s="22"/>
      <c r="P41" s="22"/>
    </row>
    <row r="42" spans="1:16" ht="39" customHeight="1" x14ac:dyDescent="0.15">
      <c r="A42" s="22"/>
      <c r="B42" s="39"/>
      <c r="C42" s="1204" t="s">
        <v>579</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580</v>
      </c>
      <c r="D43" s="1208"/>
      <c r="E43" s="1209"/>
      <c r="F43" s="41">
        <v>0</v>
      </c>
      <c r="G43" s="42">
        <v>0.03</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G68Z6QeppxNZafx3EMQavKTgN+YI9cJmbd1w26Pz/6LjW1TbB1cmXOX/jhFxjvLAV5LntEOYMnd0u+EgLlCOw==" saltValue="+swv+p8oGeDKFVRVI9UT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BY4" sqref="BY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8771</v>
      </c>
      <c r="L45" s="60">
        <v>8866</v>
      </c>
      <c r="M45" s="60">
        <v>9260</v>
      </c>
      <c r="N45" s="60">
        <v>9280</v>
      </c>
      <c r="O45" s="61">
        <v>9242</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521</v>
      </c>
      <c r="L46" s="64" t="s">
        <v>521</v>
      </c>
      <c r="M46" s="64" t="s">
        <v>521</v>
      </c>
      <c r="N46" s="64" t="s">
        <v>521</v>
      </c>
      <c r="O46" s="65" t="s">
        <v>521</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521</v>
      </c>
      <c r="L47" s="64" t="s">
        <v>521</v>
      </c>
      <c r="M47" s="64" t="s">
        <v>521</v>
      </c>
      <c r="N47" s="64" t="s">
        <v>521</v>
      </c>
      <c r="O47" s="65" t="s">
        <v>521</v>
      </c>
      <c r="P47" s="48"/>
      <c r="Q47" s="48"/>
      <c r="R47" s="48"/>
      <c r="S47" s="48"/>
      <c r="T47" s="48"/>
      <c r="U47" s="48"/>
    </row>
    <row r="48" spans="1:21" ht="30.75" customHeight="1" x14ac:dyDescent="0.15">
      <c r="A48" s="48"/>
      <c r="B48" s="1232"/>
      <c r="C48" s="1233"/>
      <c r="D48" s="62"/>
      <c r="E48" s="1214" t="s">
        <v>14</v>
      </c>
      <c r="F48" s="1214"/>
      <c r="G48" s="1214"/>
      <c r="H48" s="1214"/>
      <c r="I48" s="1214"/>
      <c r="J48" s="1215"/>
      <c r="K48" s="63">
        <v>2552</v>
      </c>
      <c r="L48" s="64">
        <v>2642</v>
      </c>
      <c r="M48" s="64">
        <v>2625</v>
      </c>
      <c r="N48" s="64">
        <v>2757</v>
      </c>
      <c r="O48" s="65">
        <v>2866</v>
      </c>
      <c r="P48" s="48"/>
      <c r="Q48" s="48"/>
      <c r="R48" s="48"/>
      <c r="S48" s="48"/>
      <c r="T48" s="48"/>
      <c r="U48" s="48"/>
    </row>
    <row r="49" spans="1:21" ht="30.75" customHeight="1" x14ac:dyDescent="0.15">
      <c r="A49" s="48"/>
      <c r="B49" s="1232"/>
      <c r="C49" s="1233"/>
      <c r="D49" s="62"/>
      <c r="E49" s="1214" t="s">
        <v>15</v>
      </c>
      <c r="F49" s="1214"/>
      <c r="G49" s="1214"/>
      <c r="H49" s="1214"/>
      <c r="I49" s="1214"/>
      <c r="J49" s="1215"/>
      <c r="K49" s="63">
        <v>137</v>
      </c>
      <c r="L49" s="64">
        <v>127</v>
      </c>
      <c r="M49" s="64">
        <v>79</v>
      </c>
      <c r="N49" s="64">
        <v>54</v>
      </c>
      <c r="O49" s="65">
        <v>54</v>
      </c>
      <c r="P49" s="48"/>
      <c r="Q49" s="48"/>
      <c r="R49" s="48"/>
      <c r="S49" s="48"/>
      <c r="T49" s="48"/>
      <c r="U49" s="48"/>
    </row>
    <row r="50" spans="1:21" ht="30.75" customHeight="1" x14ac:dyDescent="0.15">
      <c r="A50" s="48"/>
      <c r="B50" s="1232"/>
      <c r="C50" s="1233"/>
      <c r="D50" s="62"/>
      <c r="E50" s="1214" t="s">
        <v>16</v>
      </c>
      <c r="F50" s="1214"/>
      <c r="G50" s="1214"/>
      <c r="H50" s="1214"/>
      <c r="I50" s="1214"/>
      <c r="J50" s="1215"/>
      <c r="K50" s="63">
        <v>545</v>
      </c>
      <c r="L50" s="64">
        <v>438</v>
      </c>
      <c r="M50" s="64">
        <v>386</v>
      </c>
      <c r="N50" s="64">
        <v>346</v>
      </c>
      <c r="O50" s="65">
        <v>285</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521</v>
      </c>
      <c r="L51" s="64" t="s">
        <v>521</v>
      </c>
      <c r="M51" s="64" t="s">
        <v>521</v>
      </c>
      <c r="N51" s="64" t="s">
        <v>521</v>
      </c>
      <c r="O51" s="65" t="s">
        <v>521</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8003</v>
      </c>
      <c r="L52" s="64">
        <v>8294</v>
      </c>
      <c r="M52" s="64">
        <v>8554</v>
      </c>
      <c r="N52" s="64">
        <v>8733</v>
      </c>
      <c r="O52" s="65">
        <v>8954</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4002</v>
      </c>
      <c r="L53" s="69">
        <v>3779</v>
      </c>
      <c r="M53" s="69">
        <v>3796</v>
      </c>
      <c r="N53" s="69">
        <v>3704</v>
      </c>
      <c r="O53" s="70">
        <v>3493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0" t="s">
        <v>24</v>
      </c>
      <c r="C57" s="1221"/>
      <c r="D57" s="1224" t="s">
        <v>25</v>
      </c>
      <c r="E57" s="1225"/>
      <c r="F57" s="1225"/>
      <c r="G57" s="1225"/>
      <c r="H57" s="1225"/>
      <c r="I57" s="1225"/>
      <c r="J57" s="1226"/>
      <c r="K57" s="83"/>
      <c r="L57" s="84"/>
      <c r="M57" s="84"/>
      <c r="N57" s="84"/>
      <c r="O57" s="85"/>
    </row>
    <row r="58" spans="1:21" ht="31.5" customHeight="1" thickBot="1" x14ac:dyDescent="0.2">
      <c r="B58" s="1222"/>
      <c r="C58" s="1223"/>
      <c r="D58" s="1227" t="s">
        <v>26</v>
      </c>
      <c r="E58" s="1228"/>
      <c r="F58" s="1228"/>
      <c r="G58" s="1228"/>
      <c r="H58" s="1228"/>
      <c r="I58" s="1228"/>
      <c r="J58" s="122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QrsUnjzizbL9v0KEdwO244iI9cHrTC0L6qwkb+RKxRJM0bpX3CbK8U8phu94vHRyoYPoewYnLfibUScSvFYJA==" saltValue="oFr7V0dN+KjEJ/24wdku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BY4" sqref="BY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50" t="s">
        <v>29</v>
      </c>
      <c r="C41" s="1251"/>
      <c r="D41" s="102"/>
      <c r="E41" s="1252" t="s">
        <v>30</v>
      </c>
      <c r="F41" s="1252"/>
      <c r="G41" s="1252"/>
      <c r="H41" s="1253"/>
      <c r="I41" s="103">
        <v>88081</v>
      </c>
      <c r="J41" s="104">
        <v>85802</v>
      </c>
      <c r="K41" s="104">
        <v>84085</v>
      </c>
      <c r="L41" s="104">
        <v>81157</v>
      </c>
      <c r="M41" s="105">
        <v>79254</v>
      </c>
    </row>
    <row r="42" spans="2:13" ht="27.75" customHeight="1" x14ac:dyDescent="0.15">
      <c r="B42" s="1240"/>
      <c r="C42" s="1241"/>
      <c r="D42" s="106"/>
      <c r="E42" s="1244" t="s">
        <v>31</v>
      </c>
      <c r="F42" s="1244"/>
      <c r="G42" s="1244"/>
      <c r="H42" s="1245"/>
      <c r="I42" s="107">
        <v>2528</v>
      </c>
      <c r="J42" s="108">
        <v>2241</v>
      </c>
      <c r="K42" s="108">
        <v>1966</v>
      </c>
      <c r="L42" s="108">
        <v>1702</v>
      </c>
      <c r="M42" s="109">
        <v>1493</v>
      </c>
    </row>
    <row r="43" spans="2:13" ht="27.75" customHeight="1" x14ac:dyDescent="0.15">
      <c r="B43" s="1240"/>
      <c r="C43" s="1241"/>
      <c r="D43" s="106"/>
      <c r="E43" s="1244" t="s">
        <v>32</v>
      </c>
      <c r="F43" s="1244"/>
      <c r="G43" s="1244"/>
      <c r="H43" s="1245"/>
      <c r="I43" s="107">
        <v>34215</v>
      </c>
      <c r="J43" s="108">
        <v>34596</v>
      </c>
      <c r="K43" s="108">
        <v>32352</v>
      </c>
      <c r="L43" s="108">
        <v>31542</v>
      </c>
      <c r="M43" s="109">
        <v>30626</v>
      </c>
    </row>
    <row r="44" spans="2:13" ht="27.75" customHeight="1" x14ac:dyDescent="0.15">
      <c r="B44" s="1240"/>
      <c r="C44" s="1241"/>
      <c r="D44" s="106"/>
      <c r="E44" s="1244" t="s">
        <v>33</v>
      </c>
      <c r="F44" s="1244"/>
      <c r="G44" s="1244"/>
      <c r="H44" s="1245"/>
      <c r="I44" s="107">
        <v>428</v>
      </c>
      <c r="J44" s="108">
        <v>306</v>
      </c>
      <c r="K44" s="108">
        <v>230</v>
      </c>
      <c r="L44" s="108">
        <v>178</v>
      </c>
      <c r="M44" s="109">
        <v>126</v>
      </c>
    </row>
    <row r="45" spans="2:13" ht="27.75" customHeight="1" x14ac:dyDescent="0.15">
      <c r="B45" s="1240"/>
      <c r="C45" s="1241"/>
      <c r="D45" s="106"/>
      <c r="E45" s="1244" t="s">
        <v>34</v>
      </c>
      <c r="F45" s="1244"/>
      <c r="G45" s="1244"/>
      <c r="H45" s="1245"/>
      <c r="I45" s="107">
        <v>12186</v>
      </c>
      <c r="J45" s="108">
        <v>11614</v>
      </c>
      <c r="K45" s="108">
        <v>11725</v>
      </c>
      <c r="L45" s="108">
        <v>10896</v>
      </c>
      <c r="M45" s="109">
        <v>10658</v>
      </c>
    </row>
    <row r="46" spans="2:13" ht="27.75" customHeight="1" x14ac:dyDescent="0.15">
      <c r="B46" s="1240"/>
      <c r="C46" s="1241"/>
      <c r="D46" s="110"/>
      <c r="E46" s="1244" t="s">
        <v>35</v>
      </c>
      <c r="F46" s="1244"/>
      <c r="G46" s="1244"/>
      <c r="H46" s="1245"/>
      <c r="I46" s="107">
        <v>114</v>
      </c>
      <c r="J46" s="108">
        <v>120</v>
      </c>
      <c r="K46" s="108">
        <v>123</v>
      </c>
      <c r="L46" s="108">
        <v>125</v>
      </c>
      <c r="M46" s="109">
        <v>104</v>
      </c>
    </row>
    <row r="47" spans="2:13" ht="27.75" customHeight="1" x14ac:dyDescent="0.15">
      <c r="B47" s="1240"/>
      <c r="C47" s="1241"/>
      <c r="D47" s="111"/>
      <c r="E47" s="1254" t="s">
        <v>36</v>
      </c>
      <c r="F47" s="1255"/>
      <c r="G47" s="1255"/>
      <c r="H47" s="1256"/>
      <c r="I47" s="107" t="s">
        <v>521</v>
      </c>
      <c r="J47" s="108" t="s">
        <v>521</v>
      </c>
      <c r="K47" s="108" t="s">
        <v>521</v>
      </c>
      <c r="L47" s="108" t="s">
        <v>521</v>
      </c>
      <c r="M47" s="109" t="s">
        <v>521</v>
      </c>
    </row>
    <row r="48" spans="2:13" ht="27.75" customHeight="1" x14ac:dyDescent="0.15">
      <c r="B48" s="1240"/>
      <c r="C48" s="1241"/>
      <c r="D48" s="106"/>
      <c r="E48" s="1244" t="s">
        <v>37</v>
      </c>
      <c r="F48" s="1244"/>
      <c r="G48" s="1244"/>
      <c r="H48" s="1245"/>
      <c r="I48" s="107" t="s">
        <v>521</v>
      </c>
      <c r="J48" s="108" t="s">
        <v>521</v>
      </c>
      <c r="K48" s="108" t="s">
        <v>521</v>
      </c>
      <c r="L48" s="108" t="s">
        <v>521</v>
      </c>
      <c r="M48" s="109" t="s">
        <v>521</v>
      </c>
    </row>
    <row r="49" spans="2:13" ht="27.75" customHeight="1" x14ac:dyDescent="0.15">
      <c r="B49" s="1242"/>
      <c r="C49" s="1243"/>
      <c r="D49" s="106"/>
      <c r="E49" s="1244" t="s">
        <v>38</v>
      </c>
      <c r="F49" s="1244"/>
      <c r="G49" s="1244"/>
      <c r="H49" s="1245"/>
      <c r="I49" s="107" t="s">
        <v>521</v>
      </c>
      <c r="J49" s="108" t="s">
        <v>521</v>
      </c>
      <c r="K49" s="108" t="s">
        <v>521</v>
      </c>
      <c r="L49" s="108" t="s">
        <v>521</v>
      </c>
      <c r="M49" s="109" t="s">
        <v>521</v>
      </c>
    </row>
    <row r="50" spans="2:13" ht="27.75" customHeight="1" x14ac:dyDescent="0.15">
      <c r="B50" s="1238" t="s">
        <v>39</v>
      </c>
      <c r="C50" s="1239"/>
      <c r="D50" s="112"/>
      <c r="E50" s="1244" t="s">
        <v>40</v>
      </c>
      <c r="F50" s="1244"/>
      <c r="G50" s="1244"/>
      <c r="H50" s="1245"/>
      <c r="I50" s="107">
        <v>19240</v>
      </c>
      <c r="J50" s="108">
        <v>21487</v>
      </c>
      <c r="K50" s="108">
        <v>22688</v>
      </c>
      <c r="L50" s="108">
        <v>24051</v>
      </c>
      <c r="M50" s="109">
        <v>22355</v>
      </c>
    </row>
    <row r="51" spans="2:13" ht="27.75" customHeight="1" x14ac:dyDescent="0.15">
      <c r="B51" s="1240"/>
      <c r="C51" s="1241"/>
      <c r="D51" s="106"/>
      <c r="E51" s="1244" t="s">
        <v>41</v>
      </c>
      <c r="F51" s="1244"/>
      <c r="G51" s="1244"/>
      <c r="H51" s="1245"/>
      <c r="I51" s="107">
        <v>1143</v>
      </c>
      <c r="J51" s="108">
        <v>1141</v>
      </c>
      <c r="K51" s="108">
        <v>977</v>
      </c>
      <c r="L51" s="108">
        <v>798</v>
      </c>
      <c r="M51" s="109">
        <v>642</v>
      </c>
    </row>
    <row r="52" spans="2:13" ht="27.75" customHeight="1" x14ac:dyDescent="0.15">
      <c r="B52" s="1242"/>
      <c r="C52" s="1243"/>
      <c r="D52" s="106"/>
      <c r="E52" s="1244" t="s">
        <v>42</v>
      </c>
      <c r="F52" s="1244"/>
      <c r="G52" s="1244"/>
      <c r="H52" s="1245"/>
      <c r="I52" s="107">
        <v>81665</v>
      </c>
      <c r="J52" s="108">
        <v>80550</v>
      </c>
      <c r="K52" s="108">
        <v>78710</v>
      </c>
      <c r="L52" s="108">
        <v>76636</v>
      </c>
      <c r="M52" s="109">
        <v>74179</v>
      </c>
    </row>
    <row r="53" spans="2:13" ht="27.75" customHeight="1" thickBot="1" x14ac:dyDescent="0.2">
      <c r="B53" s="1246" t="s">
        <v>43</v>
      </c>
      <c r="C53" s="1247"/>
      <c r="D53" s="113"/>
      <c r="E53" s="1248" t="s">
        <v>44</v>
      </c>
      <c r="F53" s="1248"/>
      <c r="G53" s="1248"/>
      <c r="H53" s="1249"/>
      <c r="I53" s="114">
        <v>35505</v>
      </c>
      <c r="J53" s="115">
        <v>31500</v>
      </c>
      <c r="K53" s="115">
        <v>28106</v>
      </c>
      <c r="L53" s="115">
        <v>24115</v>
      </c>
      <c r="M53" s="116">
        <v>25085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GCnAcSXSkXQEcIgDeYdlhnlWtj3O6nUjdG8g6iV1Y+nFph/qN2vr9FJtwyljnwFPgPAz3kB08w1QSZLtj3vMQ==" saltValue="xYdJH2uaQm9hXFd/JV4R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BY4" sqref="BY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47</v>
      </c>
      <c r="D55" s="1265"/>
      <c r="E55" s="1266"/>
      <c r="F55" s="128">
        <v>1820</v>
      </c>
      <c r="G55" s="128">
        <v>3996</v>
      </c>
      <c r="H55" s="129">
        <v>3864</v>
      </c>
    </row>
    <row r="56" spans="2:8" ht="52.5" customHeight="1" x14ac:dyDescent="0.15">
      <c r="B56" s="130"/>
      <c r="C56" s="1267" t="s">
        <v>48</v>
      </c>
      <c r="D56" s="1267"/>
      <c r="E56" s="1268"/>
      <c r="F56" s="131">
        <v>19318</v>
      </c>
      <c r="G56" s="131">
        <v>18491</v>
      </c>
      <c r="H56" s="132">
        <v>16793</v>
      </c>
    </row>
    <row r="57" spans="2:8" ht="53.25" customHeight="1" x14ac:dyDescent="0.15">
      <c r="B57" s="130"/>
      <c r="C57" s="1269" t="s">
        <v>49</v>
      </c>
      <c r="D57" s="1269"/>
      <c r="E57" s="1270"/>
      <c r="F57" s="133">
        <v>4092</v>
      </c>
      <c r="G57" s="133">
        <v>3857</v>
      </c>
      <c r="H57" s="134">
        <v>3533</v>
      </c>
    </row>
    <row r="58" spans="2:8" ht="45.75" customHeight="1" x14ac:dyDescent="0.15">
      <c r="B58" s="135"/>
      <c r="C58" s="1257" t="s">
        <v>600</v>
      </c>
      <c r="D58" s="1258"/>
      <c r="E58" s="1259"/>
      <c r="F58" s="136">
        <v>3613</v>
      </c>
      <c r="G58" s="136">
        <v>3397</v>
      </c>
      <c r="H58" s="137">
        <v>3105</v>
      </c>
    </row>
    <row r="59" spans="2:8" ht="45.75" customHeight="1" x14ac:dyDescent="0.15">
      <c r="B59" s="135"/>
      <c r="C59" s="1257" t="s">
        <v>601</v>
      </c>
      <c r="D59" s="1258"/>
      <c r="E59" s="1259"/>
      <c r="F59" s="136">
        <v>300</v>
      </c>
      <c r="G59" s="136">
        <v>300</v>
      </c>
      <c r="H59" s="137">
        <v>300</v>
      </c>
    </row>
    <row r="60" spans="2:8" ht="45.75" customHeight="1" x14ac:dyDescent="0.15">
      <c r="B60" s="135"/>
      <c r="C60" s="1257" t="s">
        <v>602</v>
      </c>
      <c r="D60" s="1258"/>
      <c r="E60" s="1259"/>
      <c r="F60" s="136">
        <v>155</v>
      </c>
      <c r="G60" s="136">
        <v>128</v>
      </c>
      <c r="H60" s="137">
        <v>80</v>
      </c>
    </row>
    <row r="61" spans="2:8" ht="45.75" customHeight="1" x14ac:dyDescent="0.15">
      <c r="B61" s="135"/>
      <c r="C61" s="1257" t="s">
        <v>603</v>
      </c>
      <c r="D61" s="1258"/>
      <c r="E61" s="1259"/>
      <c r="F61" s="136">
        <v>23</v>
      </c>
      <c r="G61" s="136">
        <v>31</v>
      </c>
      <c r="H61" s="137">
        <v>47</v>
      </c>
    </row>
    <row r="62" spans="2:8" ht="45.75" customHeight="1" thickBot="1" x14ac:dyDescent="0.2">
      <c r="B62" s="138"/>
      <c r="C62" s="1260" t="s">
        <v>604</v>
      </c>
      <c r="D62" s="1261"/>
      <c r="E62" s="1262"/>
      <c r="F62" s="139">
        <v>1</v>
      </c>
      <c r="G62" s="139">
        <v>1</v>
      </c>
      <c r="H62" s="140">
        <v>1</v>
      </c>
    </row>
    <row r="63" spans="2:8" ht="52.5" customHeight="1" thickBot="1" x14ac:dyDescent="0.2">
      <c r="B63" s="141"/>
      <c r="C63" s="1263" t="s">
        <v>50</v>
      </c>
      <c r="D63" s="1263"/>
      <c r="E63" s="1264"/>
      <c r="F63" s="142">
        <v>25230</v>
      </c>
      <c r="G63" s="142">
        <v>26344</v>
      </c>
      <c r="H63" s="143">
        <v>24191</v>
      </c>
    </row>
    <row r="64" spans="2:8" ht="15" customHeight="1" x14ac:dyDescent="0.15"/>
  </sheetData>
  <sheetProtection algorithmName="SHA-512" hashValue="K90M6H0xU6zAx592NzWIVjEHwg9EEG/BGqxXVhVTe65jBsGKPtG+vPCp/g61nHo36I7rEF+xe5dWVK0+oqL1hw==" saltValue="vQSlrynV4YBejk7WbLN5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96836</v>
      </c>
      <c r="E3" s="162"/>
      <c r="F3" s="163">
        <v>64346</v>
      </c>
      <c r="G3" s="164"/>
      <c r="H3" s="165"/>
    </row>
    <row r="4" spans="1:8" x14ac:dyDescent="0.15">
      <c r="A4" s="166"/>
      <c r="B4" s="167"/>
      <c r="C4" s="168"/>
      <c r="D4" s="169">
        <v>58757</v>
      </c>
      <c r="E4" s="170"/>
      <c r="F4" s="171">
        <v>38517</v>
      </c>
      <c r="G4" s="172"/>
      <c r="H4" s="173"/>
    </row>
    <row r="5" spans="1:8" x14ac:dyDescent="0.15">
      <c r="A5" s="154" t="s">
        <v>555</v>
      </c>
      <c r="B5" s="159"/>
      <c r="C5" s="160"/>
      <c r="D5" s="161">
        <v>52516</v>
      </c>
      <c r="E5" s="162"/>
      <c r="F5" s="163">
        <v>65942</v>
      </c>
      <c r="G5" s="164"/>
      <c r="H5" s="165"/>
    </row>
    <row r="6" spans="1:8" x14ac:dyDescent="0.15">
      <c r="A6" s="166"/>
      <c r="B6" s="167"/>
      <c r="C6" s="168"/>
      <c r="D6" s="169">
        <v>30642</v>
      </c>
      <c r="E6" s="170"/>
      <c r="F6" s="171">
        <v>32778</v>
      </c>
      <c r="G6" s="172"/>
      <c r="H6" s="173"/>
    </row>
    <row r="7" spans="1:8" x14ac:dyDescent="0.15">
      <c r="A7" s="154" t="s">
        <v>556</v>
      </c>
      <c r="B7" s="159"/>
      <c r="C7" s="160"/>
      <c r="D7" s="161">
        <v>72646</v>
      </c>
      <c r="E7" s="162"/>
      <c r="F7" s="163">
        <v>68655</v>
      </c>
      <c r="G7" s="164"/>
      <c r="H7" s="165"/>
    </row>
    <row r="8" spans="1:8" x14ac:dyDescent="0.15">
      <c r="A8" s="166"/>
      <c r="B8" s="167"/>
      <c r="C8" s="168"/>
      <c r="D8" s="169">
        <v>32962</v>
      </c>
      <c r="E8" s="170"/>
      <c r="F8" s="171">
        <v>32316</v>
      </c>
      <c r="G8" s="172"/>
      <c r="H8" s="173"/>
    </row>
    <row r="9" spans="1:8" x14ac:dyDescent="0.15">
      <c r="A9" s="154" t="s">
        <v>557</v>
      </c>
      <c r="B9" s="159"/>
      <c r="C9" s="160"/>
      <c r="D9" s="161">
        <v>48456</v>
      </c>
      <c r="E9" s="162"/>
      <c r="F9" s="163">
        <v>66863</v>
      </c>
      <c r="G9" s="164"/>
      <c r="H9" s="165"/>
    </row>
    <row r="10" spans="1:8" x14ac:dyDescent="0.15">
      <c r="A10" s="166"/>
      <c r="B10" s="167"/>
      <c r="C10" s="168"/>
      <c r="D10" s="169">
        <v>32992</v>
      </c>
      <c r="E10" s="170"/>
      <c r="F10" s="171">
        <v>32770</v>
      </c>
      <c r="G10" s="172"/>
      <c r="H10" s="173"/>
    </row>
    <row r="11" spans="1:8" x14ac:dyDescent="0.15">
      <c r="A11" s="154" t="s">
        <v>558</v>
      </c>
      <c r="B11" s="159"/>
      <c r="C11" s="160"/>
      <c r="D11" s="161">
        <v>79074</v>
      </c>
      <c r="E11" s="162"/>
      <c r="F11" s="163">
        <v>72051</v>
      </c>
      <c r="G11" s="164"/>
      <c r="H11" s="165"/>
    </row>
    <row r="12" spans="1:8" x14ac:dyDescent="0.15">
      <c r="A12" s="166"/>
      <c r="B12" s="167"/>
      <c r="C12" s="174"/>
      <c r="D12" s="169">
        <v>44644</v>
      </c>
      <c r="E12" s="170"/>
      <c r="F12" s="171">
        <v>34140</v>
      </c>
      <c r="G12" s="172"/>
      <c r="H12" s="173"/>
    </row>
    <row r="13" spans="1:8" x14ac:dyDescent="0.15">
      <c r="A13" s="154"/>
      <c r="B13" s="159"/>
      <c r="C13" s="175"/>
      <c r="D13" s="176">
        <v>69906</v>
      </c>
      <c r="E13" s="177"/>
      <c r="F13" s="178">
        <v>67571</v>
      </c>
      <c r="G13" s="179"/>
      <c r="H13" s="165"/>
    </row>
    <row r="14" spans="1:8" x14ac:dyDescent="0.15">
      <c r="A14" s="166"/>
      <c r="B14" s="167"/>
      <c r="C14" s="168"/>
      <c r="D14" s="169">
        <v>39999</v>
      </c>
      <c r="E14" s="170"/>
      <c r="F14" s="171">
        <v>34104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6.13</v>
      </c>
      <c r="C19" s="180">
        <f>ROUND(VALUE(SUBSTITUTE(実質収支比率等に係る経年分析!G$48,"▲","-")),2)</f>
        <v>5.81</v>
      </c>
      <c r="D19" s="180">
        <f>ROUND(VALUE(SUBSTITUTE(実質収支比率等に係る経年分析!H$48,"▲","-")),2)</f>
        <v>5.83</v>
      </c>
      <c r="E19" s="180">
        <f>ROUND(VALUE(SUBSTITUTE(実質収支比率等に係る経年分析!I$48,"▲","-")),2)</f>
        <v>4.8</v>
      </c>
      <c r="F19" s="180">
        <f>ROUND(VALUE(SUBSTITUTE(実質収支比率等に係る経年分析!J$48,"▲","-")),2)</f>
        <v>5.05</v>
      </c>
    </row>
    <row r="20" spans="1:11" x14ac:dyDescent="0.15">
      <c r="A20" s="180" t="s">
        <v>54</v>
      </c>
      <c r="B20" s="180">
        <f>ROUND(VALUE(SUBSTITUTE(実質収支比率等に係る経年分析!F$47,"▲","-")),2)</f>
        <v>4.5999999999999996</v>
      </c>
      <c r="C20" s="180">
        <f>ROUND(VALUE(SUBSTITUTE(実質収支比率等に係る経年分析!G$47,"▲","-")),2)</f>
        <v>4.63</v>
      </c>
      <c r="D20" s="180">
        <f>ROUND(VALUE(SUBSTITUTE(実質収支比率等に係る経年分析!H$47,"▲","-")),2)</f>
        <v>4.46</v>
      </c>
      <c r="E20" s="180">
        <f>ROUND(VALUE(SUBSTITUTE(実質収支比率等に係る経年分析!I$47,"▲","-")),2)</f>
        <v>9.89</v>
      </c>
      <c r="F20" s="180">
        <f>ROUND(VALUE(SUBSTITUTE(実質収支比率等に係る経年分析!J$47,"▲","-")),2)</f>
        <v>9.64</v>
      </c>
    </row>
    <row r="21" spans="1:11" x14ac:dyDescent="0.15">
      <c r="A21" s="180" t="s">
        <v>55</v>
      </c>
      <c r="B21" s="180">
        <f>IF(ISNUMBER(VALUE(SUBSTITUTE(実質収支比率等に係る経年分析!F$49,"▲","-"))),ROUND(VALUE(SUBSTITUTE(実質収支比率等に係る経年分析!F$49,"▲","-")),2),NA())</f>
        <v>-0.57999999999999996</v>
      </c>
      <c r="C21" s="180">
        <f>IF(ISNUMBER(VALUE(SUBSTITUTE(実質収支比率等に係る経年分析!G$49,"▲","-"))),ROUND(VALUE(SUBSTITUTE(実質収支比率等に係る経年分析!G$49,"▲","-")),2),NA())</f>
        <v>-0.45</v>
      </c>
      <c r="D21" s="180">
        <f>IF(ISNUMBER(VALUE(SUBSTITUTE(実質収支比率等に係る経年分析!H$49,"▲","-"))),ROUND(VALUE(SUBSTITUTE(実質収支比率等に係る経年分析!H$49,"▲","-")),2),NA())</f>
        <v>-0.26</v>
      </c>
      <c r="E21" s="180">
        <f>IF(ISNUMBER(VALUE(SUBSTITUTE(実質収支比率等に係る経年分析!I$49,"▲","-"))),ROUND(VALUE(SUBSTITUTE(実質収支比率等に係る経年分析!I$49,"▲","-")),2),NA())</f>
        <v>4.3</v>
      </c>
      <c r="F21" s="180">
        <f>IF(ISNUMBER(VALUE(SUBSTITUTE(実質収支比率等に係る経年分析!J$49,"▲","-"))),ROUND(VALUE(SUBSTITUTE(実質収支比率等に係る経年分析!J$49,"▲","-")),2),NA())</f>
        <v>2.68</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工業団地整備事業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一関市工業用水道事業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x14ac:dyDescent="0.15">
      <c r="A33" s="181" t="str">
        <f>IF(連結実質赤字比率に係る赤字・黒字の構成分析!C$37="",NA(),連結実質赤字比率に係る赤字・黒字の構成分析!C$37)</f>
        <v>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0.28999999999999998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0.45</v>
      </c>
    </row>
    <row r="34" spans="1:16" x14ac:dyDescent="0.15">
      <c r="A34" s="181" t="str">
        <f>IF(連結実質赤字比率に係る赤字・黒字の構成分析!C$36="",NA(),連結実質赤字比率に係る赤字・黒字の構成分析!C$36)</f>
        <v>一関市病院事業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2.0299999999999998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2.13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2.2599999999999998</v>
      </c>
    </row>
    <row r="35" spans="1:16" x14ac:dyDescent="0.15">
      <c r="A35" s="181" t="str">
        <f>IF(連結実質赤字比率に係る赤字・黒字の構成分析!C$35="",NA(),連結実質赤字比率に係る赤字・黒字の構成分析!C$35)</f>
        <v>一関市水道事業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4.9800000000000004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5.05</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8003</v>
      </c>
      <c r="E42" s="182"/>
      <c r="F42" s="182"/>
      <c r="G42" s="182">
        <f>'実質公債費比率（分子）の構造'!L$52</f>
        <v>8294</v>
      </c>
      <c r="H42" s="182"/>
      <c r="I42" s="182"/>
      <c r="J42" s="182">
        <f>'実質公債費比率（分子）の構造'!M$52</f>
        <v>8554</v>
      </c>
      <c r="K42" s="182"/>
      <c r="L42" s="182"/>
      <c r="M42" s="182">
        <f>'実質公債費比率（分子）の構造'!N$52</f>
        <v>8733</v>
      </c>
      <c r="N42" s="182"/>
      <c r="O42" s="182"/>
      <c r="P42" s="182">
        <f>'実質公債費比率（分子）の構造'!O$52</f>
        <v>8954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545</v>
      </c>
      <c r="C44" s="182"/>
      <c r="D44" s="182"/>
      <c r="E44" s="182">
        <f>'実質公債費比率（分子）の構造'!L$50</f>
        <v>438</v>
      </c>
      <c r="F44" s="182"/>
      <c r="G44" s="182"/>
      <c r="H44" s="182">
        <f>'実質公債費比率（分子）の構造'!M$50</f>
        <v>386</v>
      </c>
      <c r="I44" s="182"/>
      <c r="J44" s="182"/>
      <c r="K44" s="182">
        <f>'実質公債費比率（分子）の構造'!N$50</f>
        <v>346</v>
      </c>
      <c r="L44" s="182"/>
      <c r="M44" s="182"/>
      <c r="N44" s="182">
        <f>'実質公債費比率（分子）の構造'!O$50</f>
        <v>285</v>
      </c>
      <c r="O44" s="182"/>
      <c r="P44" s="182"/>
    </row>
    <row r="45" spans="1:16" x14ac:dyDescent="0.15">
      <c r="A45" s="182" t="s">
        <v>65</v>
      </c>
      <c r="B45" s="182">
        <f>'実質公債費比率（分子）の構造'!K$49</f>
        <v>137</v>
      </c>
      <c r="C45" s="182"/>
      <c r="D45" s="182"/>
      <c r="E45" s="182">
        <f>'実質公債費比率（分子）の構造'!L$49</f>
        <v>127</v>
      </c>
      <c r="F45" s="182"/>
      <c r="G45" s="182"/>
      <c r="H45" s="182">
        <f>'実質公債費比率（分子）の構造'!M$49</f>
        <v>79</v>
      </c>
      <c r="I45" s="182"/>
      <c r="J45" s="182"/>
      <c r="K45" s="182">
        <f>'実質公債費比率（分子）の構造'!N$49</f>
        <v>54</v>
      </c>
      <c r="L45" s="182"/>
      <c r="M45" s="182"/>
      <c r="N45" s="182">
        <f>'実質公債費比率（分子）の構造'!O$49</f>
        <v>54</v>
      </c>
      <c r="O45" s="182"/>
      <c r="P45" s="182"/>
    </row>
    <row r="46" spans="1:16" x14ac:dyDescent="0.15">
      <c r="A46" s="182" t="s">
        <v>66</v>
      </c>
      <c r="B46" s="182">
        <f>'実質公債費比率（分子）の構造'!K$48</f>
        <v>2552</v>
      </c>
      <c r="C46" s="182"/>
      <c r="D46" s="182"/>
      <c r="E46" s="182">
        <f>'実質公債費比率（分子）の構造'!L$48</f>
        <v>2642</v>
      </c>
      <c r="F46" s="182"/>
      <c r="G46" s="182"/>
      <c r="H46" s="182">
        <f>'実質公債費比率（分子）の構造'!M$48</f>
        <v>2625</v>
      </c>
      <c r="I46" s="182"/>
      <c r="J46" s="182"/>
      <c r="K46" s="182">
        <f>'実質公債費比率（分子）の構造'!N$48</f>
        <v>2757</v>
      </c>
      <c r="L46" s="182"/>
      <c r="M46" s="182"/>
      <c r="N46" s="182">
        <f>'実質公債費比率（分子）の構造'!O$48</f>
        <v>2866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8771</v>
      </c>
      <c r="C49" s="182"/>
      <c r="D49" s="182"/>
      <c r="E49" s="182">
        <f>'実質公債費比率（分子）の構造'!L$45</f>
        <v>8866</v>
      </c>
      <c r="F49" s="182"/>
      <c r="G49" s="182"/>
      <c r="H49" s="182">
        <f>'実質公債費比率（分子）の構造'!M$45</f>
        <v>9260</v>
      </c>
      <c r="I49" s="182"/>
      <c r="J49" s="182"/>
      <c r="K49" s="182">
        <f>'実質公債費比率（分子）の構造'!N$45</f>
        <v>9280</v>
      </c>
      <c r="L49" s="182"/>
      <c r="M49" s="182"/>
      <c r="N49" s="182">
        <f>'実質公債費比率（分子）の構造'!O$45</f>
        <v>9242</v>
      </c>
      <c r="O49" s="182"/>
      <c r="P49" s="182"/>
    </row>
    <row r="50" spans="1:16" x14ac:dyDescent="0.15">
      <c r="A50" s="182" t="s">
        <v>70</v>
      </c>
      <c r="B50" s="182" t="e">
        <f>NA()</f>
        <v>#N/A</v>
      </c>
      <c r="C50" s="182">
        <f>IF(ISNUMBER('実質公債費比率（分子）の構造'!K$53),'実質公債費比率（分子）の構造'!K$53,NA())</f>
        <v>4002</v>
      </c>
      <c r="D50" s="182" t="e">
        <f>NA()</f>
        <v>#N/A</v>
      </c>
      <c r="E50" s="182" t="e">
        <f>NA()</f>
        <v>#N/A</v>
      </c>
      <c r="F50" s="182">
        <f>IF(ISNUMBER('実質公債費比率（分子）の構造'!L$53),'実質公債費比率（分子）の構造'!L$53,NA())</f>
        <v>3779</v>
      </c>
      <c r="G50" s="182" t="e">
        <f>NA()</f>
        <v>#N/A</v>
      </c>
      <c r="H50" s="182" t="e">
        <f>NA()</f>
        <v>#N/A</v>
      </c>
      <c r="I50" s="182">
        <f>IF(ISNUMBER('実質公債費比率（分子）の構造'!M$53),'実質公債費比率（分子）の構造'!M$53,NA())</f>
        <v>3796</v>
      </c>
      <c r="J50" s="182" t="e">
        <f>NA()</f>
        <v>#N/A</v>
      </c>
      <c r="K50" s="182" t="e">
        <f>NA()</f>
        <v>#N/A</v>
      </c>
      <c r="L50" s="182">
        <f>IF(ISNUMBER('実質公債費比率（分子）の構造'!N$53),'実質公債費比率（分子）の構造'!N$53,NA())</f>
        <v>3704</v>
      </c>
      <c r="M50" s="182" t="e">
        <f>NA()</f>
        <v>#N/A</v>
      </c>
      <c r="N50" s="182" t="e">
        <f>NA()</f>
        <v>#N/A</v>
      </c>
      <c r="O50" s="182">
        <f>IF(ISNUMBER('実質公債費比率（分子）の構造'!O$53),'実質公債費比率（分子）の構造'!O$53,NA())</f>
        <v>3493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81665</v>
      </c>
      <c r="E56" s="181"/>
      <c r="F56" s="181"/>
      <c r="G56" s="181">
        <f>'将来負担比率（分子）の構造'!J$52</f>
        <v>80550</v>
      </c>
      <c r="H56" s="181"/>
      <c r="I56" s="181"/>
      <c r="J56" s="181">
        <f>'将来負担比率（分子）の構造'!K$52</f>
        <v>78710</v>
      </c>
      <c r="K56" s="181"/>
      <c r="L56" s="181"/>
      <c r="M56" s="181">
        <f>'将来負担比率（分子）の構造'!L$52</f>
        <v>76636</v>
      </c>
      <c r="N56" s="181"/>
      <c r="O56" s="181"/>
      <c r="P56" s="181">
        <f>'将来負担比率（分子）の構造'!M$52</f>
        <v>74179</v>
      </c>
    </row>
    <row r="57" spans="1:16" x14ac:dyDescent="0.15">
      <c r="A57" s="181" t="s">
        <v>41</v>
      </c>
      <c r="B57" s="181"/>
      <c r="C57" s="181"/>
      <c r="D57" s="181">
        <f>'将来負担比率（分子）の構造'!I$51</f>
        <v>1143</v>
      </c>
      <c r="E57" s="181"/>
      <c r="F57" s="181"/>
      <c r="G57" s="181">
        <f>'将来負担比率（分子）の構造'!J$51</f>
        <v>1141</v>
      </c>
      <c r="H57" s="181"/>
      <c r="I57" s="181"/>
      <c r="J57" s="181">
        <f>'将来負担比率（分子）の構造'!K$51</f>
        <v>977</v>
      </c>
      <c r="K57" s="181"/>
      <c r="L57" s="181"/>
      <c r="M57" s="181">
        <f>'将来負担比率（分子）の構造'!L$51</f>
        <v>798</v>
      </c>
      <c r="N57" s="181"/>
      <c r="O57" s="181"/>
      <c r="P57" s="181">
        <f>'将来負担比率（分子）の構造'!M$51</f>
        <v>642</v>
      </c>
    </row>
    <row r="58" spans="1:16" x14ac:dyDescent="0.15">
      <c r="A58" s="181" t="s">
        <v>40</v>
      </c>
      <c r="B58" s="181"/>
      <c r="C58" s="181"/>
      <c r="D58" s="181">
        <f>'将来負担比率（分子）の構造'!I$50</f>
        <v>19240</v>
      </c>
      <c r="E58" s="181"/>
      <c r="F58" s="181"/>
      <c r="G58" s="181">
        <f>'将来負担比率（分子）の構造'!J$50</f>
        <v>21487</v>
      </c>
      <c r="H58" s="181"/>
      <c r="I58" s="181"/>
      <c r="J58" s="181">
        <f>'将来負担比率（分子）の構造'!K$50</f>
        <v>22688</v>
      </c>
      <c r="K58" s="181"/>
      <c r="L58" s="181"/>
      <c r="M58" s="181">
        <f>'将来負担比率（分子）の構造'!L$50</f>
        <v>24051</v>
      </c>
      <c r="N58" s="181"/>
      <c r="O58" s="181"/>
      <c r="P58" s="181">
        <f>'将来負担比率（分子）の構造'!M$50</f>
        <v>22355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114</v>
      </c>
      <c r="C61" s="181"/>
      <c r="D61" s="181"/>
      <c r="E61" s="181">
        <f>'将来負担比率（分子）の構造'!J$46</f>
        <v>120</v>
      </c>
      <c r="F61" s="181"/>
      <c r="G61" s="181"/>
      <c r="H61" s="181">
        <f>'将来負担比率（分子）の構造'!K$46</f>
        <v>123</v>
      </c>
      <c r="I61" s="181"/>
      <c r="J61" s="181"/>
      <c r="K61" s="181">
        <f>'将来負担比率（分子）の構造'!L$46</f>
        <v>125</v>
      </c>
      <c r="L61" s="181"/>
      <c r="M61" s="181"/>
      <c r="N61" s="181">
        <f>'将来負担比率（分子）の構造'!M$46</f>
        <v>104</v>
      </c>
      <c r="O61" s="181"/>
      <c r="P61" s="181"/>
    </row>
    <row r="62" spans="1:16" x14ac:dyDescent="0.15">
      <c r="A62" s="181" t="s">
        <v>34</v>
      </c>
      <c r="B62" s="181">
        <f>'将来負担比率（分子）の構造'!I$45</f>
        <v>12186</v>
      </c>
      <c r="C62" s="181"/>
      <c r="D62" s="181"/>
      <c r="E62" s="181">
        <f>'将来負担比率（分子）の構造'!J$45</f>
        <v>11614</v>
      </c>
      <c r="F62" s="181"/>
      <c r="G62" s="181"/>
      <c r="H62" s="181">
        <f>'将来負担比率（分子）の構造'!K$45</f>
        <v>11725</v>
      </c>
      <c r="I62" s="181"/>
      <c r="J62" s="181"/>
      <c r="K62" s="181">
        <f>'将来負担比率（分子）の構造'!L$45</f>
        <v>10896</v>
      </c>
      <c r="L62" s="181"/>
      <c r="M62" s="181"/>
      <c r="N62" s="181">
        <f>'将来負担比率（分子）の構造'!M$45</f>
        <v>10658</v>
      </c>
      <c r="O62" s="181"/>
      <c r="P62" s="181"/>
    </row>
    <row r="63" spans="1:16" x14ac:dyDescent="0.15">
      <c r="A63" s="181" t="s">
        <v>33</v>
      </c>
      <c r="B63" s="181">
        <f>'将来負担比率（分子）の構造'!I$44</f>
        <v>428</v>
      </c>
      <c r="C63" s="181"/>
      <c r="D63" s="181"/>
      <c r="E63" s="181">
        <f>'将来負担比率（分子）の構造'!J$44</f>
        <v>306</v>
      </c>
      <c r="F63" s="181"/>
      <c r="G63" s="181"/>
      <c r="H63" s="181">
        <f>'将来負担比率（分子）の構造'!K$44</f>
        <v>230</v>
      </c>
      <c r="I63" s="181"/>
      <c r="J63" s="181"/>
      <c r="K63" s="181">
        <f>'将来負担比率（分子）の構造'!L$44</f>
        <v>178</v>
      </c>
      <c r="L63" s="181"/>
      <c r="M63" s="181"/>
      <c r="N63" s="181">
        <f>'将来負担比率（分子）の構造'!M$44</f>
        <v>126</v>
      </c>
      <c r="O63" s="181"/>
      <c r="P63" s="181"/>
    </row>
    <row r="64" spans="1:16" x14ac:dyDescent="0.15">
      <c r="A64" s="181" t="s">
        <v>32</v>
      </c>
      <c r="B64" s="181">
        <f>'将来負担比率（分子）の構造'!I$43</f>
        <v>34215</v>
      </c>
      <c r="C64" s="181"/>
      <c r="D64" s="181"/>
      <c r="E64" s="181">
        <f>'将来負担比率（分子）の構造'!J$43</f>
        <v>34596</v>
      </c>
      <c r="F64" s="181"/>
      <c r="G64" s="181"/>
      <c r="H64" s="181">
        <f>'将来負担比率（分子）の構造'!K$43</f>
        <v>32352</v>
      </c>
      <c r="I64" s="181"/>
      <c r="J64" s="181"/>
      <c r="K64" s="181">
        <f>'将来負担比率（分子）の構造'!L$43</f>
        <v>31542</v>
      </c>
      <c r="L64" s="181"/>
      <c r="M64" s="181"/>
      <c r="N64" s="181">
        <f>'将来負担比率（分子）の構造'!M$43</f>
        <v>30626</v>
      </c>
      <c r="O64" s="181"/>
      <c r="P64" s="181"/>
    </row>
    <row r="65" spans="1:16" x14ac:dyDescent="0.15">
      <c r="A65" s="181" t="s">
        <v>31</v>
      </c>
      <c r="B65" s="181">
        <f>'将来負担比率（分子）の構造'!I$42</f>
        <v>2528</v>
      </c>
      <c r="C65" s="181"/>
      <c r="D65" s="181"/>
      <c r="E65" s="181">
        <f>'将来負担比率（分子）の構造'!J$42</f>
        <v>2241</v>
      </c>
      <c r="F65" s="181"/>
      <c r="G65" s="181"/>
      <c r="H65" s="181">
        <f>'将来負担比率（分子）の構造'!K$42</f>
        <v>1966</v>
      </c>
      <c r="I65" s="181"/>
      <c r="J65" s="181"/>
      <c r="K65" s="181">
        <f>'将来負担比率（分子）の構造'!L$42</f>
        <v>1702</v>
      </c>
      <c r="L65" s="181"/>
      <c r="M65" s="181"/>
      <c r="N65" s="181">
        <f>'将来負担比率（分子）の構造'!M$42</f>
        <v>1493</v>
      </c>
      <c r="O65" s="181"/>
      <c r="P65" s="181"/>
    </row>
    <row r="66" spans="1:16" x14ac:dyDescent="0.15">
      <c r="A66" s="181" t="s">
        <v>30</v>
      </c>
      <c r="B66" s="181">
        <f>'将来負担比率（分子）の構造'!I$41</f>
        <v>88081</v>
      </c>
      <c r="C66" s="181"/>
      <c r="D66" s="181"/>
      <c r="E66" s="181">
        <f>'将来負担比率（分子）の構造'!J$41</f>
        <v>85802</v>
      </c>
      <c r="F66" s="181"/>
      <c r="G66" s="181"/>
      <c r="H66" s="181">
        <f>'将来負担比率（分子）の構造'!K$41</f>
        <v>84085</v>
      </c>
      <c r="I66" s="181"/>
      <c r="J66" s="181"/>
      <c r="K66" s="181">
        <f>'将来負担比率（分子）の構造'!L$41</f>
        <v>81157</v>
      </c>
      <c r="L66" s="181"/>
      <c r="M66" s="181"/>
      <c r="N66" s="181">
        <f>'将来負担比率（分子）の構造'!M$41</f>
        <v>79254</v>
      </c>
      <c r="O66" s="181"/>
      <c r="P66" s="181"/>
    </row>
    <row r="67" spans="1:16" x14ac:dyDescent="0.15">
      <c r="A67" s="181" t="s">
        <v>74</v>
      </c>
      <c r="B67" s="181" t="e">
        <f>NA()</f>
        <v>#N/A</v>
      </c>
      <c r="C67" s="181">
        <f>IF(ISNUMBER('将来負担比率（分子）の構造'!I$53), IF('将来負担比率（分子）の構造'!I$53 &lt; 0, 0, '将来負担比率（分子）の構造'!I$53), NA())</f>
        <v>35505</v>
      </c>
      <c r="D67" s="181" t="e">
        <f>NA()</f>
        <v>#N/A</v>
      </c>
      <c r="E67" s="181" t="e">
        <f>NA()</f>
        <v>#N/A</v>
      </c>
      <c r="F67" s="181">
        <f>IF(ISNUMBER('将来負担比率（分子）の構造'!J$53), IF('将来負担比率（分子）の構造'!J$53 &lt; 0, 0, '将来負担比率（分子）の構造'!J$53), NA())</f>
        <v>31500</v>
      </c>
      <c r="G67" s="181" t="e">
        <f>NA()</f>
        <v>#N/A</v>
      </c>
      <c r="H67" s="181" t="e">
        <f>NA()</f>
        <v>#N/A</v>
      </c>
      <c r="I67" s="181">
        <f>IF(ISNUMBER('将来負担比率（分子）の構造'!K$53), IF('将来負担比率（分子）の構造'!K$53 &lt; 0, 0, '将来負担比率（分子）の構造'!K$53), NA())</f>
        <v>28106</v>
      </c>
      <c r="J67" s="181" t="e">
        <f>NA()</f>
        <v>#N/A</v>
      </c>
      <c r="K67" s="181" t="e">
        <f>NA()</f>
        <v>#N/A</v>
      </c>
      <c r="L67" s="181">
        <f>IF(ISNUMBER('将来負担比率（分子）の構造'!L$53), IF('将来負担比率（分子）の構造'!L$53 &lt; 0, 0, '将来負担比率（分子）の構造'!L$53), NA())</f>
        <v>24115</v>
      </c>
      <c r="M67" s="181" t="e">
        <f>NA()</f>
        <v>#N/A</v>
      </c>
      <c r="N67" s="181" t="e">
        <f>NA()</f>
        <v>#N/A</v>
      </c>
      <c r="O67" s="181">
        <f>IF(ISNUMBER('将来負担比率（分子）の構造'!M$53), IF('将来負担比率（分子）の構造'!M$53 &lt; 0, 0, '将来負担比率（分子）の構造'!M$53), NA())</f>
        <v>25085</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1820</v>
      </c>
      <c r="C72" s="185">
        <f>基金残高に係る経年分析!G55</f>
        <v>3996</v>
      </c>
      <c r="D72" s="185">
        <f>基金残高に係る経年分析!H55</f>
        <v>3864</v>
      </c>
    </row>
    <row r="73" spans="1:16" x14ac:dyDescent="0.15">
      <c r="A73" s="184" t="s">
        <v>77</v>
      </c>
      <c r="B73" s="185">
        <f>基金残高に係る経年分析!F56</f>
        <v>19318</v>
      </c>
      <c r="C73" s="185">
        <f>基金残高に係る経年分析!G56</f>
        <v>18491</v>
      </c>
      <c r="D73" s="185">
        <f>基金残高に係る経年分析!H56</f>
        <v>16793</v>
      </c>
    </row>
    <row r="74" spans="1:16" x14ac:dyDescent="0.15">
      <c r="A74" s="184" t="s">
        <v>78</v>
      </c>
      <c r="B74" s="185">
        <f>基金残高に係る経年分析!F57</f>
        <v>4092</v>
      </c>
      <c r="C74" s="185">
        <f>基金残高に係る経年分析!G57</f>
        <v>3857</v>
      </c>
      <c r="D74" s="185">
        <f>基金残高に係る経年分析!H57</f>
        <v>3533</v>
      </c>
    </row>
  </sheetData>
  <sheetProtection algorithmName="SHA-512" hashValue="w7lyxxUZ/DPvfAgnMnJFD6yEfLuI5GLxvrD3oilcSpXn8EiY2uM7tYNkTyxsjgimM3CEQNZUxNOttWpnGkXU1w==" saltValue="/YooNt355a/ZPRY19vK5A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election activeCell="DW36" sqref="DW36:EC36"/>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225</v>
      </c>
      <c r="C5" s="709"/>
      <c r="D5" s="709"/>
      <c r="E5" s="709"/>
      <c r="F5" s="709"/>
      <c r="G5" s="709"/>
      <c r="H5" s="709"/>
      <c r="I5" s="709"/>
      <c r="J5" s="709"/>
      <c r="K5" s="709"/>
      <c r="L5" s="709"/>
      <c r="M5" s="709"/>
      <c r="N5" s="709"/>
      <c r="O5" s="709"/>
      <c r="P5" s="709"/>
      <c r="Q5" s="710"/>
      <c r="R5" s="695">
        <v>12859826</v>
      </c>
      <c r="S5" s="696"/>
      <c r="T5" s="696"/>
      <c r="U5" s="696"/>
      <c r="V5" s="696"/>
      <c r="W5" s="696"/>
      <c r="X5" s="696"/>
      <c r="Y5" s="739"/>
      <c r="Z5" s="757">
        <v>18.5</v>
      </c>
      <c r="AA5" s="757"/>
      <c r="AB5" s="757"/>
      <c r="AC5" s="757"/>
      <c r="AD5" s="758">
        <v>12859826</v>
      </c>
      <c r="AE5" s="758"/>
      <c r="AF5" s="758"/>
      <c r="AG5" s="758"/>
      <c r="AH5" s="758"/>
      <c r="AI5" s="758"/>
      <c r="AJ5" s="758"/>
      <c r="AK5" s="758"/>
      <c r="AL5" s="740">
        <v>33</v>
      </c>
      <c r="AM5" s="713"/>
      <c r="AN5" s="713"/>
      <c r="AO5" s="741"/>
      <c r="AP5" s="708" t="s">
        <v>226</v>
      </c>
      <c r="AQ5" s="709"/>
      <c r="AR5" s="709"/>
      <c r="AS5" s="709"/>
      <c r="AT5" s="709"/>
      <c r="AU5" s="709"/>
      <c r="AV5" s="709"/>
      <c r="AW5" s="709"/>
      <c r="AX5" s="709"/>
      <c r="AY5" s="709"/>
      <c r="AZ5" s="709"/>
      <c r="BA5" s="709"/>
      <c r="BB5" s="709"/>
      <c r="BC5" s="709"/>
      <c r="BD5" s="709"/>
      <c r="BE5" s="709"/>
      <c r="BF5" s="710"/>
      <c r="BG5" s="640">
        <v>12826397</v>
      </c>
      <c r="BH5" s="641"/>
      <c r="BI5" s="641"/>
      <c r="BJ5" s="641"/>
      <c r="BK5" s="641"/>
      <c r="BL5" s="641"/>
      <c r="BM5" s="641"/>
      <c r="BN5" s="642"/>
      <c r="BO5" s="677">
        <v>99.7</v>
      </c>
      <c r="BP5" s="677"/>
      <c r="BQ5" s="677"/>
      <c r="BR5" s="677"/>
      <c r="BS5" s="678">
        <v>112782</v>
      </c>
      <c r="BT5" s="678"/>
      <c r="BU5" s="678"/>
      <c r="BV5" s="678"/>
      <c r="BW5" s="678"/>
      <c r="BX5" s="678"/>
      <c r="BY5" s="678"/>
      <c r="BZ5" s="678"/>
      <c r="CA5" s="678"/>
      <c r="CB5" s="728"/>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1019671</v>
      </c>
      <c r="S6" s="641"/>
      <c r="T6" s="641"/>
      <c r="U6" s="641"/>
      <c r="V6" s="641"/>
      <c r="W6" s="641"/>
      <c r="X6" s="641"/>
      <c r="Y6" s="642"/>
      <c r="Z6" s="677">
        <v>1.5</v>
      </c>
      <c r="AA6" s="677"/>
      <c r="AB6" s="677"/>
      <c r="AC6" s="677"/>
      <c r="AD6" s="678">
        <v>1019671</v>
      </c>
      <c r="AE6" s="678"/>
      <c r="AF6" s="678"/>
      <c r="AG6" s="678"/>
      <c r="AH6" s="678"/>
      <c r="AI6" s="678"/>
      <c r="AJ6" s="678"/>
      <c r="AK6" s="678"/>
      <c r="AL6" s="643">
        <v>2.6</v>
      </c>
      <c r="AM6" s="644"/>
      <c r="AN6" s="644"/>
      <c r="AO6" s="679"/>
      <c r="AP6" s="637" t="s">
        <v>231</v>
      </c>
      <c r="AQ6" s="638"/>
      <c r="AR6" s="638"/>
      <c r="AS6" s="638"/>
      <c r="AT6" s="638"/>
      <c r="AU6" s="638"/>
      <c r="AV6" s="638"/>
      <c r="AW6" s="638"/>
      <c r="AX6" s="638"/>
      <c r="AY6" s="638"/>
      <c r="AZ6" s="638"/>
      <c r="BA6" s="638"/>
      <c r="BB6" s="638"/>
      <c r="BC6" s="638"/>
      <c r="BD6" s="638"/>
      <c r="BE6" s="638"/>
      <c r="BF6" s="639"/>
      <c r="BG6" s="640">
        <v>12826397</v>
      </c>
      <c r="BH6" s="641"/>
      <c r="BI6" s="641"/>
      <c r="BJ6" s="641"/>
      <c r="BK6" s="641"/>
      <c r="BL6" s="641"/>
      <c r="BM6" s="641"/>
      <c r="BN6" s="642"/>
      <c r="BO6" s="677">
        <v>99.7</v>
      </c>
      <c r="BP6" s="677"/>
      <c r="BQ6" s="677"/>
      <c r="BR6" s="677"/>
      <c r="BS6" s="678">
        <v>112782</v>
      </c>
      <c r="BT6" s="678"/>
      <c r="BU6" s="678"/>
      <c r="BV6" s="678"/>
      <c r="BW6" s="678"/>
      <c r="BX6" s="678"/>
      <c r="BY6" s="678"/>
      <c r="BZ6" s="678"/>
      <c r="CA6" s="678"/>
      <c r="CB6" s="728"/>
      <c r="CD6" s="698" t="s">
        <v>232</v>
      </c>
      <c r="CE6" s="699"/>
      <c r="CF6" s="699"/>
      <c r="CG6" s="699"/>
      <c r="CH6" s="699"/>
      <c r="CI6" s="699"/>
      <c r="CJ6" s="699"/>
      <c r="CK6" s="699"/>
      <c r="CL6" s="699"/>
      <c r="CM6" s="699"/>
      <c r="CN6" s="699"/>
      <c r="CO6" s="699"/>
      <c r="CP6" s="699"/>
      <c r="CQ6" s="700"/>
      <c r="CR6" s="640">
        <v>325779</v>
      </c>
      <c r="CS6" s="641"/>
      <c r="CT6" s="641"/>
      <c r="CU6" s="641"/>
      <c r="CV6" s="641"/>
      <c r="CW6" s="641"/>
      <c r="CX6" s="641"/>
      <c r="CY6" s="642"/>
      <c r="CZ6" s="740">
        <v>0.5</v>
      </c>
      <c r="DA6" s="713"/>
      <c r="DB6" s="713"/>
      <c r="DC6" s="743"/>
      <c r="DD6" s="646" t="s">
        <v>128</v>
      </c>
      <c r="DE6" s="641"/>
      <c r="DF6" s="641"/>
      <c r="DG6" s="641"/>
      <c r="DH6" s="641"/>
      <c r="DI6" s="641"/>
      <c r="DJ6" s="641"/>
      <c r="DK6" s="641"/>
      <c r="DL6" s="641"/>
      <c r="DM6" s="641"/>
      <c r="DN6" s="641"/>
      <c r="DO6" s="641"/>
      <c r="DP6" s="642"/>
      <c r="DQ6" s="646">
        <v>325731</v>
      </c>
      <c r="DR6" s="641"/>
      <c r="DS6" s="641"/>
      <c r="DT6" s="641"/>
      <c r="DU6" s="641"/>
      <c r="DV6" s="641"/>
      <c r="DW6" s="641"/>
      <c r="DX6" s="641"/>
      <c r="DY6" s="641"/>
      <c r="DZ6" s="641"/>
      <c r="EA6" s="641"/>
      <c r="EB6" s="641"/>
      <c r="EC6" s="684"/>
    </row>
    <row r="7" spans="2:143" ht="11.25" customHeight="1" x14ac:dyDescent="0.15">
      <c r="B7" s="637" t="s">
        <v>233</v>
      </c>
      <c r="C7" s="638"/>
      <c r="D7" s="638"/>
      <c r="E7" s="638"/>
      <c r="F7" s="638"/>
      <c r="G7" s="638"/>
      <c r="H7" s="638"/>
      <c r="I7" s="638"/>
      <c r="J7" s="638"/>
      <c r="K7" s="638"/>
      <c r="L7" s="638"/>
      <c r="M7" s="638"/>
      <c r="N7" s="638"/>
      <c r="O7" s="638"/>
      <c r="P7" s="638"/>
      <c r="Q7" s="639"/>
      <c r="R7" s="640">
        <v>7007</v>
      </c>
      <c r="S7" s="641"/>
      <c r="T7" s="641"/>
      <c r="U7" s="641"/>
      <c r="V7" s="641"/>
      <c r="W7" s="641"/>
      <c r="X7" s="641"/>
      <c r="Y7" s="642"/>
      <c r="Z7" s="677">
        <v>0</v>
      </c>
      <c r="AA7" s="677"/>
      <c r="AB7" s="677"/>
      <c r="AC7" s="677"/>
      <c r="AD7" s="678">
        <v>7007</v>
      </c>
      <c r="AE7" s="678"/>
      <c r="AF7" s="678"/>
      <c r="AG7" s="678"/>
      <c r="AH7" s="678"/>
      <c r="AI7" s="678"/>
      <c r="AJ7" s="678"/>
      <c r="AK7" s="678"/>
      <c r="AL7" s="643">
        <v>0</v>
      </c>
      <c r="AM7" s="644"/>
      <c r="AN7" s="644"/>
      <c r="AO7" s="679"/>
      <c r="AP7" s="637" t="s">
        <v>234</v>
      </c>
      <c r="AQ7" s="638"/>
      <c r="AR7" s="638"/>
      <c r="AS7" s="638"/>
      <c r="AT7" s="638"/>
      <c r="AU7" s="638"/>
      <c r="AV7" s="638"/>
      <c r="AW7" s="638"/>
      <c r="AX7" s="638"/>
      <c r="AY7" s="638"/>
      <c r="AZ7" s="638"/>
      <c r="BA7" s="638"/>
      <c r="BB7" s="638"/>
      <c r="BC7" s="638"/>
      <c r="BD7" s="638"/>
      <c r="BE7" s="638"/>
      <c r="BF7" s="639"/>
      <c r="BG7" s="640">
        <v>5296791</v>
      </c>
      <c r="BH7" s="641"/>
      <c r="BI7" s="641"/>
      <c r="BJ7" s="641"/>
      <c r="BK7" s="641"/>
      <c r="BL7" s="641"/>
      <c r="BM7" s="641"/>
      <c r="BN7" s="642"/>
      <c r="BO7" s="677">
        <v>41.2</v>
      </c>
      <c r="BP7" s="677"/>
      <c r="BQ7" s="677"/>
      <c r="BR7" s="677"/>
      <c r="BS7" s="678">
        <v>112782</v>
      </c>
      <c r="BT7" s="678"/>
      <c r="BU7" s="678"/>
      <c r="BV7" s="678"/>
      <c r="BW7" s="678"/>
      <c r="BX7" s="678"/>
      <c r="BY7" s="678"/>
      <c r="BZ7" s="678"/>
      <c r="CA7" s="678"/>
      <c r="CB7" s="728"/>
      <c r="CD7" s="673" t="s">
        <v>235</v>
      </c>
      <c r="CE7" s="674"/>
      <c r="CF7" s="674"/>
      <c r="CG7" s="674"/>
      <c r="CH7" s="674"/>
      <c r="CI7" s="674"/>
      <c r="CJ7" s="674"/>
      <c r="CK7" s="674"/>
      <c r="CL7" s="674"/>
      <c r="CM7" s="674"/>
      <c r="CN7" s="674"/>
      <c r="CO7" s="674"/>
      <c r="CP7" s="674"/>
      <c r="CQ7" s="675"/>
      <c r="CR7" s="640">
        <v>7599226</v>
      </c>
      <c r="CS7" s="641"/>
      <c r="CT7" s="641"/>
      <c r="CU7" s="641"/>
      <c r="CV7" s="641"/>
      <c r="CW7" s="641"/>
      <c r="CX7" s="641"/>
      <c r="CY7" s="642"/>
      <c r="CZ7" s="677">
        <v>11.3</v>
      </c>
      <c r="DA7" s="677"/>
      <c r="DB7" s="677"/>
      <c r="DC7" s="677"/>
      <c r="DD7" s="646">
        <v>155994</v>
      </c>
      <c r="DE7" s="641"/>
      <c r="DF7" s="641"/>
      <c r="DG7" s="641"/>
      <c r="DH7" s="641"/>
      <c r="DI7" s="641"/>
      <c r="DJ7" s="641"/>
      <c r="DK7" s="641"/>
      <c r="DL7" s="641"/>
      <c r="DM7" s="641"/>
      <c r="DN7" s="641"/>
      <c r="DO7" s="641"/>
      <c r="DP7" s="642"/>
      <c r="DQ7" s="646">
        <v>6693965</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23417</v>
      </c>
      <c r="S8" s="641"/>
      <c r="T8" s="641"/>
      <c r="U8" s="641"/>
      <c r="V8" s="641"/>
      <c r="W8" s="641"/>
      <c r="X8" s="641"/>
      <c r="Y8" s="642"/>
      <c r="Z8" s="677">
        <v>0</v>
      </c>
      <c r="AA8" s="677"/>
      <c r="AB8" s="677"/>
      <c r="AC8" s="677"/>
      <c r="AD8" s="678">
        <v>23417</v>
      </c>
      <c r="AE8" s="678"/>
      <c r="AF8" s="678"/>
      <c r="AG8" s="678"/>
      <c r="AH8" s="678"/>
      <c r="AI8" s="678"/>
      <c r="AJ8" s="678"/>
      <c r="AK8" s="678"/>
      <c r="AL8" s="643">
        <v>0.1</v>
      </c>
      <c r="AM8" s="644"/>
      <c r="AN8" s="644"/>
      <c r="AO8" s="679"/>
      <c r="AP8" s="637" t="s">
        <v>237</v>
      </c>
      <c r="AQ8" s="638"/>
      <c r="AR8" s="638"/>
      <c r="AS8" s="638"/>
      <c r="AT8" s="638"/>
      <c r="AU8" s="638"/>
      <c r="AV8" s="638"/>
      <c r="AW8" s="638"/>
      <c r="AX8" s="638"/>
      <c r="AY8" s="638"/>
      <c r="AZ8" s="638"/>
      <c r="BA8" s="638"/>
      <c r="BB8" s="638"/>
      <c r="BC8" s="638"/>
      <c r="BD8" s="638"/>
      <c r="BE8" s="638"/>
      <c r="BF8" s="639"/>
      <c r="BG8" s="640">
        <v>197627</v>
      </c>
      <c r="BH8" s="641"/>
      <c r="BI8" s="641"/>
      <c r="BJ8" s="641"/>
      <c r="BK8" s="641"/>
      <c r="BL8" s="641"/>
      <c r="BM8" s="641"/>
      <c r="BN8" s="642"/>
      <c r="BO8" s="677">
        <v>1.5</v>
      </c>
      <c r="BP8" s="677"/>
      <c r="BQ8" s="677"/>
      <c r="BR8" s="677"/>
      <c r="BS8" s="646" t="s">
        <v>238</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17900461</v>
      </c>
      <c r="CS8" s="641"/>
      <c r="CT8" s="641"/>
      <c r="CU8" s="641"/>
      <c r="CV8" s="641"/>
      <c r="CW8" s="641"/>
      <c r="CX8" s="641"/>
      <c r="CY8" s="642"/>
      <c r="CZ8" s="677">
        <v>26.7</v>
      </c>
      <c r="DA8" s="677"/>
      <c r="DB8" s="677"/>
      <c r="DC8" s="677"/>
      <c r="DD8" s="646">
        <v>295752</v>
      </c>
      <c r="DE8" s="641"/>
      <c r="DF8" s="641"/>
      <c r="DG8" s="641"/>
      <c r="DH8" s="641"/>
      <c r="DI8" s="641"/>
      <c r="DJ8" s="641"/>
      <c r="DK8" s="641"/>
      <c r="DL8" s="641"/>
      <c r="DM8" s="641"/>
      <c r="DN8" s="641"/>
      <c r="DO8" s="641"/>
      <c r="DP8" s="642"/>
      <c r="DQ8" s="646">
        <v>9961467</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10260</v>
      </c>
      <c r="S9" s="641"/>
      <c r="T9" s="641"/>
      <c r="U9" s="641"/>
      <c r="V9" s="641"/>
      <c r="W9" s="641"/>
      <c r="X9" s="641"/>
      <c r="Y9" s="642"/>
      <c r="Z9" s="677">
        <v>0</v>
      </c>
      <c r="AA9" s="677"/>
      <c r="AB9" s="677"/>
      <c r="AC9" s="677"/>
      <c r="AD9" s="678">
        <v>10260</v>
      </c>
      <c r="AE9" s="678"/>
      <c r="AF9" s="678"/>
      <c r="AG9" s="678"/>
      <c r="AH9" s="678"/>
      <c r="AI9" s="678"/>
      <c r="AJ9" s="678"/>
      <c r="AK9" s="678"/>
      <c r="AL9" s="643">
        <v>0</v>
      </c>
      <c r="AM9" s="644"/>
      <c r="AN9" s="644"/>
      <c r="AO9" s="679"/>
      <c r="AP9" s="637" t="s">
        <v>241</v>
      </c>
      <c r="AQ9" s="638"/>
      <c r="AR9" s="638"/>
      <c r="AS9" s="638"/>
      <c r="AT9" s="638"/>
      <c r="AU9" s="638"/>
      <c r="AV9" s="638"/>
      <c r="AW9" s="638"/>
      <c r="AX9" s="638"/>
      <c r="AY9" s="638"/>
      <c r="AZ9" s="638"/>
      <c r="BA9" s="638"/>
      <c r="BB9" s="638"/>
      <c r="BC9" s="638"/>
      <c r="BD9" s="638"/>
      <c r="BE9" s="638"/>
      <c r="BF9" s="639"/>
      <c r="BG9" s="640">
        <v>4243417</v>
      </c>
      <c r="BH9" s="641"/>
      <c r="BI9" s="641"/>
      <c r="BJ9" s="641"/>
      <c r="BK9" s="641"/>
      <c r="BL9" s="641"/>
      <c r="BM9" s="641"/>
      <c r="BN9" s="642"/>
      <c r="BO9" s="677">
        <v>33</v>
      </c>
      <c r="BP9" s="677"/>
      <c r="BQ9" s="677"/>
      <c r="BR9" s="677"/>
      <c r="BS9" s="646" t="s">
        <v>128</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5079304</v>
      </c>
      <c r="CS9" s="641"/>
      <c r="CT9" s="641"/>
      <c r="CU9" s="641"/>
      <c r="CV9" s="641"/>
      <c r="CW9" s="641"/>
      <c r="CX9" s="641"/>
      <c r="CY9" s="642"/>
      <c r="CZ9" s="677">
        <v>7.6</v>
      </c>
      <c r="DA9" s="677"/>
      <c r="DB9" s="677"/>
      <c r="DC9" s="677"/>
      <c r="DD9" s="646">
        <v>191193</v>
      </c>
      <c r="DE9" s="641"/>
      <c r="DF9" s="641"/>
      <c r="DG9" s="641"/>
      <c r="DH9" s="641"/>
      <c r="DI9" s="641"/>
      <c r="DJ9" s="641"/>
      <c r="DK9" s="641"/>
      <c r="DL9" s="641"/>
      <c r="DM9" s="641"/>
      <c r="DN9" s="641"/>
      <c r="DO9" s="641"/>
      <c r="DP9" s="642"/>
      <c r="DQ9" s="646">
        <v>4840301</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238</v>
      </c>
      <c r="S10" s="641"/>
      <c r="T10" s="641"/>
      <c r="U10" s="641"/>
      <c r="V10" s="641"/>
      <c r="W10" s="641"/>
      <c r="X10" s="641"/>
      <c r="Y10" s="642"/>
      <c r="Z10" s="677" t="s">
        <v>128</v>
      </c>
      <c r="AA10" s="677"/>
      <c r="AB10" s="677"/>
      <c r="AC10" s="677"/>
      <c r="AD10" s="678" t="s">
        <v>238</v>
      </c>
      <c r="AE10" s="678"/>
      <c r="AF10" s="678"/>
      <c r="AG10" s="678"/>
      <c r="AH10" s="678"/>
      <c r="AI10" s="678"/>
      <c r="AJ10" s="678"/>
      <c r="AK10" s="678"/>
      <c r="AL10" s="643" t="s">
        <v>238</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284194</v>
      </c>
      <c r="BH10" s="641"/>
      <c r="BI10" s="641"/>
      <c r="BJ10" s="641"/>
      <c r="BK10" s="641"/>
      <c r="BL10" s="641"/>
      <c r="BM10" s="641"/>
      <c r="BN10" s="642"/>
      <c r="BO10" s="677">
        <v>2.2000000000000002</v>
      </c>
      <c r="BP10" s="677"/>
      <c r="BQ10" s="677"/>
      <c r="BR10" s="677"/>
      <c r="BS10" s="646" t="s">
        <v>128</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142977</v>
      </c>
      <c r="CS10" s="641"/>
      <c r="CT10" s="641"/>
      <c r="CU10" s="641"/>
      <c r="CV10" s="641"/>
      <c r="CW10" s="641"/>
      <c r="CX10" s="641"/>
      <c r="CY10" s="642"/>
      <c r="CZ10" s="677">
        <v>0.2</v>
      </c>
      <c r="DA10" s="677"/>
      <c r="DB10" s="677"/>
      <c r="DC10" s="677"/>
      <c r="DD10" s="646">
        <v>5005</v>
      </c>
      <c r="DE10" s="641"/>
      <c r="DF10" s="641"/>
      <c r="DG10" s="641"/>
      <c r="DH10" s="641"/>
      <c r="DI10" s="641"/>
      <c r="DJ10" s="641"/>
      <c r="DK10" s="641"/>
      <c r="DL10" s="641"/>
      <c r="DM10" s="641"/>
      <c r="DN10" s="641"/>
      <c r="DO10" s="641"/>
      <c r="DP10" s="642"/>
      <c r="DQ10" s="646">
        <v>108913</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2005006</v>
      </c>
      <c r="S11" s="641"/>
      <c r="T11" s="641"/>
      <c r="U11" s="641"/>
      <c r="V11" s="641"/>
      <c r="W11" s="641"/>
      <c r="X11" s="641"/>
      <c r="Y11" s="642"/>
      <c r="Z11" s="643">
        <v>2.9</v>
      </c>
      <c r="AA11" s="644"/>
      <c r="AB11" s="644"/>
      <c r="AC11" s="645"/>
      <c r="AD11" s="646">
        <v>2005006</v>
      </c>
      <c r="AE11" s="641"/>
      <c r="AF11" s="641"/>
      <c r="AG11" s="641"/>
      <c r="AH11" s="641"/>
      <c r="AI11" s="641"/>
      <c r="AJ11" s="641"/>
      <c r="AK11" s="642"/>
      <c r="AL11" s="643">
        <v>5.2</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571553</v>
      </c>
      <c r="BH11" s="641"/>
      <c r="BI11" s="641"/>
      <c r="BJ11" s="641"/>
      <c r="BK11" s="641"/>
      <c r="BL11" s="641"/>
      <c r="BM11" s="641"/>
      <c r="BN11" s="642"/>
      <c r="BO11" s="677">
        <v>4.4000000000000004</v>
      </c>
      <c r="BP11" s="677"/>
      <c r="BQ11" s="677"/>
      <c r="BR11" s="677"/>
      <c r="BS11" s="646">
        <v>112782</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5377974</v>
      </c>
      <c r="CS11" s="641"/>
      <c r="CT11" s="641"/>
      <c r="CU11" s="641"/>
      <c r="CV11" s="641"/>
      <c r="CW11" s="641"/>
      <c r="CX11" s="641"/>
      <c r="CY11" s="642"/>
      <c r="CZ11" s="677">
        <v>8</v>
      </c>
      <c r="DA11" s="677"/>
      <c r="DB11" s="677"/>
      <c r="DC11" s="677"/>
      <c r="DD11" s="646">
        <v>1148778</v>
      </c>
      <c r="DE11" s="641"/>
      <c r="DF11" s="641"/>
      <c r="DG11" s="641"/>
      <c r="DH11" s="641"/>
      <c r="DI11" s="641"/>
      <c r="DJ11" s="641"/>
      <c r="DK11" s="641"/>
      <c r="DL11" s="641"/>
      <c r="DM11" s="641"/>
      <c r="DN11" s="641"/>
      <c r="DO11" s="641"/>
      <c r="DP11" s="642"/>
      <c r="DQ11" s="646">
        <v>2321895</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14088</v>
      </c>
      <c r="S12" s="641"/>
      <c r="T12" s="641"/>
      <c r="U12" s="641"/>
      <c r="V12" s="641"/>
      <c r="W12" s="641"/>
      <c r="X12" s="641"/>
      <c r="Y12" s="642"/>
      <c r="Z12" s="677">
        <v>0</v>
      </c>
      <c r="AA12" s="677"/>
      <c r="AB12" s="677"/>
      <c r="AC12" s="677"/>
      <c r="AD12" s="678">
        <v>14088</v>
      </c>
      <c r="AE12" s="678"/>
      <c r="AF12" s="678"/>
      <c r="AG12" s="678"/>
      <c r="AH12" s="678"/>
      <c r="AI12" s="678"/>
      <c r="AJ12" s="678"/>
      <c r="AK12" s="678"/>
      <c r="AL12" s="643">
        <v>0</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6411190</v>
      </c>
      <c r="BH12" s="641"/>
      <c r="BI12" s="641"/>
      <c r="BJ12" s="641"/>
      <c r="BK12" s="641"/>
      <c r="BL12" s="641"/>
      <c r="BM12" s="641"/>
      <c r="BN12" s="642"/>
      <c r="BO12" s="677">
        <v>49.9</v>
      </c>
      <c r="BP12" s="677"/>
      <c r="BQ12" s="677"/>
      <c r="BR12" s="677"/>
      <c r="BS12" s="646" t="s">
        <v>238</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1649923</v>
      </c>
      <c r="CS12" s="641"/>
      <c r="CT12" s="641"/>
      <c r="CU12" s="641"/>
      <c r="CV12" s="641"/>
      <c r="CW12" s="641"/>
      <c r="CX12" s="641"/>
      <c r="CY12" s="642"/>
      <c r="CZ12" s="677">
        <v>2.5</v>
      </c>
      <c r="DA12" s="677"/>
      <c r="DB12" s="677"/>
      <c r="DC12" s="677"/>
      <c r="DD12" s="646">
        <v>123719</v>
      </c>
      <c r="DE12" s="641"/>
      <c r="DF12" s="641"/>
      <c r="DG12" s="641"/>
      <c r="DH12" s="641"/>
      <c r="DI12" s="641"/>
      <c r="DJ12" s="641"/>
      <c r="DK12" s="641"/>
      <c r="DL12" s="641"/>
      <c r="DM12" s="641"/>
      <c r="DN12" s="641"/>
      <c r="DO12" s="641"/>
      <c r="DP12" s="642"/>
      <c r="DQ12" s="646">
        <v>900493</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128</v>
      </c>
      <c r="S13" s="641"/>
      <c r="T13" s="641"/>
      <c r="U13" s="641"/>
      <c r="V13" s="641"/>
      <c r="W13" s="641"/>
      <c r="X13" s="641"/>
      <c r="Y13" s="642"/>
      <c r="Z13" s="677" t="s">
        <v>128</v>
      </c>
      <c r="AA13" s="677"/>
      <c r="AB13" s="677"/>
      <c r="AC13" s="677"/>
      <c r="AD13" s="678" t="s">
        <v>128</v>
      </c>
      <c r="AE13" s="678"/>
      <c r="AF13" s="678"/>
      <c r="AG13" s="678"/>
      <c r="AH13" s="678"/>
      <c r="AI13" s="678"/>
      <c r="AJ13" s="678"/>
      <c r="AK13" s="678"/>
      <c r="AL13" s="643" t="s">
        <v>128</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6376317</v>
      </c>
      <c r="BH13" s="641"/>
      <c r="BI13" s="641"/>
      <c r="BJ13" s="641"/>
      <c r="BK13" s="641"/>
      <c r="BL13" s="641"/>
      <c r="BM13" s="641"/>
      <c r="BN13" s="642"/>
      <c r="BO13" s="677">
        <v>49.6</v>
      </c>
      <c r="BP13" s="677"/>
      <c r="BQ13" s="677"/>
      <c r="BR13" s="677"/>
      <c r="BS13" s="646" t="s">
        <v>238</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5624015</v>
      </c>
      <c r="CS13" s="641"/>
      <c r="CT13" s="641"/>
      <c r="CU13" s="641"/>
      <c r="CV13" s="641"/>
      <c r="CW13" s="641"/>
      <c r="CX13" s="641"/>
      <c r="CY13" s="642"/>
      <c r="CZ13" s="677">
        <v>8.4</v>
      </c>
      <c r="DA13" s="677"/>
      <c r="DB13" s="677"/>
      <c r="DC13" s="677"/>
      <c r="DD13" s="646">
        <v>2575453</v>
      </c>
      <c r="DE13" s="641"/>
      <c r="DF13" s="641"/>
      <c r="DG13" s="641"/>
      <c r="DH13" s="641"/>
      <c r="DI13" s="641"/>
      <c r="DJ13" s="641"/>
      <c r="DK13" s="641"/>
      <c r="DL13" s="641"/>
      <c r="DM13" s="641"/>
      <c r="DN13" s="641"/>
      <c r="DO13" s="641"/>
      <c r="DP13" s="642"/>
      <c r="DQ13" s="646">
        <v>3062206</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88936</v>
      </c>
      <c r="S14" s="641"/>
      <c r="T14" s="641"/>
      <c r="U14" s="641"/>
      <c r="V14" s="641"/>
      <c r="W14" s="641"/>
      <c r="X14" s="641"/>
      <c r="Y14" s="642"/>
      <c r="Z14" s="677">
        <v>0.1</v>
      </c>
      <c r="AA14" s="677"/>
      <c r="AB14" s="677"/>
      <c r="AC14" s="677"/>
      <c r="AD14" s="678">
        <v>88936</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409577</v>
      </c>
      <c r="BH14" s="641"/>
      <c r="BI14" s="641"/>
      <c r="BJ14" s="641"/>
      <c r="BK14" s="641"/>
      <c r="BL14" s="641"/>
      <c r="BM14" s="641"/>
      <c r="BN14" s="642"/>
      <c r="BO14" s="677">
        <v>3.2</v>
      </c>
      <c r="BP14" s="677"/>
      <c r="BQ14" s="677"/>
      <c r="BR14" s="677"/>
      <c r="BS14" s="646" t="s">
        <v>238</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2620360</v>
      </c>
      <c r="CS14" s="641"/>
      <c r="CT14" s="641"/>
      <c r="CU14" s="641"/>
      <c r="CV14" s="641"/>
      <c r="CW14" s="641"/>
      <c r="CX14" s="641"/>
      <c r="CY14" s="642"/>
      <c r="CZ14" s="677">
        <v>3.9</v>
      </c>
      <c r="DA14" s="677"/>
      <c r="DB14" s="677"/>
      <c r="DC14" s="677"/>
      <c r="DD14" s="646">
        <v>406881</v>
      </c>
      <c r="DE14" s="641"/>
      <c r="DF14" s="641"/>
      <c r="DG14" s="641"/>
      <c r="DH14" s="641"/>
      <c r="DI14" s="641"/>
      <c r="DJ14" s="641"/>
      <c r="DK14" s="641"/>
      <c r="DL14" s="641"/>
      <c r="DM14" s="641"/>
      <c r="DN14" s="641"/>
      <c r="DO14" s="641"/>
      <c r="DP14" s="642"/>
      <c r="DQ14" s="646">
        <v>2078967</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128</v>
      </c>
      <c r="S15" s="641"/>
      <c r="T15" s="641"/>
      <c r="U15" s="641"/>
      <c r="V15" s="641"/>
      <c r="W15" s="641"/>
      <c r="X15" s="641"/>
      <c r="Y15" s="642"/>
      <c r="Z15" s="677" t="s">
        <v>128</v>
      </c>
      <c r="AA15" s="677"/>
      <c r="AB15" s="677"/>
      <c r="AC15" s="677"/>
      <c r="AD15" s="678" t="s">
        <v>128</v>
      </c>
      <c r="AE15" s="678"/>
      <c r="AF15" s="678"/>
      <c r="AG15" s="678"/>
      <c r="AH15" s="678"/>
      <c r="AI15" s="678"/>
      <c r="AJ15" s="678"/>
      <c r="AK15" s="678"/>
      <c r="AL15" s="643" t="s">
        <v>128</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704040</v>
      </c>
      <c r="BH15" s="641"/>
      <c r="BI15" s="641"/>
      <c r="BJ15" s="641"/>
      <c r="BK15" s="641"/>
      <c r="BL15" s="641"/>
      <c r="BM15" s="641"/>
      <c r="BN15" s="642"/>
      <c r="BO15" s="677">
        <v>5.5</v>
      </c>
      <c r="BP15" s="677"/>
      <c r="BQ15" s="677"/>
      <c r="BR15" s="677"/>
      <c r="BS15" s="646" t="s">
        <v>128</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9998320</v>
      </c>
      <c r="CS15" s="641"/>
      <c r="CT15" s="641"/>
      <c r="CU15" s="641"/>
      <c r="CV15" s="641"/>
      <c r="CW15" s="641"/>
      <c r="CX15" s="641"/>
      <c r="CY15" s="642"/>
      <c r="CZ15" s="677">
        <v>14.9</v>
      </c>
      <c r="DA15" s="677"/>
      <c r="DB15" s="677"/>
      <c r="DC15" s="677"/>
      <c r="DD15" s="646">
        <v>4224386</v>
      </c>
      <c r="DE15" s="641"/>
      <c r="DF15" s="641"/>
      <c r="DG15" s="641"/>
      <c r="DH15" s="641"/>
      <c r="DI15" s="641"/>
      <c r="DJ15" s="641"/>
      <c r="DK15" s="641"/>
      <c r="DL15" s="641"/>
      <c r="DM15" s="641"/>
      <c r="DN15" s="641"/>
      <c r="DO15" s="641"/>
      <c r="DP15" s="642"/>
      <c r="DQ15" s="646">
        <v>5122054</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21875</v>
      </c>
      <c r="S16" s="641"/>
      <c r="T16" s="641"/>
      <c r="U16" s="641"/>
      <c r="V16" s="641"/>
      <c r="W16" s="641"/>
      <c r="X16" s="641"/>
      <c r="Y16" s="642"/>
      <c r="Z16" s="677">
        <v>0</v>
      </c>
      <c r="AA16" s="677"/>
      <c r="AB16" s="677"/>
      <c r="AC16" s="677"/>
      <c r="AD16" s="678">
        <v>21875</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v>4799</v>
      </c>
      <c r="BH16" s="641"/>
      <c r="BI16" s="641"/>
      <c r="BJ16" s="641"/>
      <c r="BK16" s="641"/>
      <c r="BL16" s="641"/>
      <c r="BM16" s="641"/>
      <c r="BN16" s="642"/>
      <c r="BO16" s="677">
        <v>0</v>
      </c>
      <c r="BP16" s="677"/>
      <c r="BQ16" s="677"/>
      <c r="BR16" s="677"/>
      <c r="BS16" s="646" t="s">
        <v>128</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370331</v>
      </c>
      <c r="CS16" s="641"/>
      <c r="CT16" s="641"/>
      <c r="CU16" s="641"/>
      <c r="CV16" s="641"/>
      <c r="CW16" s="641"/>
      <c r="CX16" s="641"/>
      <c r="CY16" s="642"/>
      <c r="CZ16" s="677">
        <v>0.6</v>
      </c>
      <c r="DA16" s="677"/>
      <c r="DB16" s="677"/>
      <c r="DC16" s="677"/>
      <c r="DD16" s="646" t="s">
        <v>238</v>
      </c>
      <c r="DE16" s="641"/>
      <c r="DF16" s="641"/>
      <c r="DG16" s="641"/>
      <c r="DH16" s="641"/>
      <c r="DI16" s="641"/>
      <c r="DJ16" s="641"/>
      <c r="DK16" s="641"/>
      <c r="DL16" s="641"/>
      <c r="DM16" s="641"/>
      <c r="DN16" s="641"/>
      <c r="DO16" s="641"/>
      <c r="DP16" s="642"/>
      <c r="DQ16" s="646">
        <v>86640</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225042</v>
      </c>
      <c r="S17" s="641"/>
      <c r="T17" s="641"/>
      <c r="U17" s="641"/>
      <c r="V17" s="641"/>
      <c r="W17" s="641"/>
      <c r="X17" s="641"/>
      <c r="Y17" s="642"/>
      <c r="Z17" s="677">
        <v>0.3</v>
      </c>
      <c r="AA17" s="677"/>
      <c r="AB17" s="677"/>
      <c r="AC17" s="677"/>
      <c r="AD17" s="678">
        <v>225042</v>
      </c>
      <c r="AE17" s="678"/>
      <c r="AF17" s="678"/>
      <c r="AG17" s="678"/>
      <c r="AH17" s="678"/>
      <c r="AI17" s="678"/>
      <c r="AJ17" s="678"/>
      <c r="AK17" s="678"/>
      <c r="AL17" s="643">
        <v>0.6</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128</v>
      </c>
      <c r="BP17" s="677"/>
      <c r="BQ17" s="677"/>
      <c r="BR17" s="677"/>
      <c r="BS17" s="646" t="s">
        <v>238</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10360578</v>
      </c>
      <c r="CS17" s="641"/>
      <c r="CT17" s="641"/>
      <c r="CU17" s="641"/>
      <c r="CV17" s="641"/>
      <c r="CW17" s="641"/>
      <c r="CX17" s="641"/>
      <c r="CY17" s="642"/>
      <c r="CZ17" s="677">
        <v>15.5</v>
      </c>
      <c r="DA17" s="677"/>
      <c r="DB17" s="677"/>
      <c r="DC17" s="677"/>
      <c r="DD17" s="646" t="s">
        <v>238</v>
      </c>
      <c r="DE17" s="641"/>
      <c r="DF17" s="641"/>
      <c r="DG17" s="641"/>
      <c r="DH17" s="641"/>
      <c r="DI17" s="641"/>
      <c r="DJ17" s="641"/>
      <c r="DK17" s="641"/>
      <c r="DL17" s="641"/>
      <c r="DM17" s="641"/>
      <c r="DN17" s="641"/>
      <c r="DO17" s="641"/>
      <c r="DP17" s="642"/>
      <c r="DQ17" s="646">
        <v>10192094</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54740</v>
      </c>
      <c r="S18" s="641"/>
      <c r="T18" s="641"/>
      <c r="U18" s="641"/>
      <c r="V18" s="641"/>
      <c r="W18" s="641"/>
      <c r="X18" s="641"/>
      <c r="Y18" s="642"/>
      <c r="Z18" s="677">
        <v>0.1</v>
      </c>
      <c r="AA18" s="677"/>
      <c r="AB18" s="677"/>
      <c r="AC18" s="677"/>
      <c r="AD18" s="678">
        <v>54740</v>
      </c>
      <c r="AE18" s="678"/>
      <c r="AF18" s="678"/>
      <c r="AG18" s="678"/>
      <c r="AH18" s="678"/>
      <c r="AI18" s="678"/>
      <c r="AJ18" s="678"/>
      <c r="AK18" s="678"/>
      <c r="AL18" s="643">
        <v>0.1</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238</v>
      </c>
      <c r="BH18" s="641"/>
      <c r="BI18" s="641"/>
      <c r="BJ18" s="641"/>
      <c r="BK18" s="641"/>
      <c r="BL18" s="641"/>
      <c r="BM18" s="641"/>
      <c r="BN18" s="642"/>
      <c r="BO18" s="677" t="s">
        <v>128</v>
      </c>
      <c r="BP18" s="677"/>
      <c r="BQ18" s="677"/>
      <c r="BR18" s="677"/>
      <c r="BS18" s="646" t="s">
        <v>128</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128</v>
      </c>
      <c r="CS18" s="641"/>
      <c r="CT18" s="641"/>
      <c r="CU18" s="641"/>
      <c r="CV18" s="641"/>
      <c r="CW18" s="641"/>
      <c r="CX18" s="641"/>
      <c r="CY18" s="642"/>
      <c r="CZ18" s="677" t="s">
        <v>238</v>
      </c>
      <c r="DA18" s="677"/>
      <c r="DB18" s="677"/>
      <c r="DC18" s="677"/>
      <c r="DD18" s="646" t="s">
        <v>128</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11404</v>
      </c>
      <c r="S19" s="641"/>
      <c r="T19" s="641"/>
      <c r="U19" s="641"/>
      <c r="V19" s="641"/>
      <c r="W19" s="641"/>
      <c r="X19" s="641"/>
      <c r="Y19" s="642"/>
      <c r="Z19" s="677">
        <v>0</v>
      </c>
      <c r="AA19" s="677"/>
      <c r="AB19" s="677"/>
      <c r="AC19" s="677"/>
      <c r="AD19" s="678">
        <v>11404</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33429</v>
      </c>
      <c r="BH19" s="641"/>
      <c r="BI19" s="641"/>
      <c r="BJ19" s="641"/>
      <c r="BK19" s="641"/>
      <c r="BL19" s="641"/>
      <c r="BM19" s="641"/>
      <c r="BN19" s="642"/>
      <c r="BO19" s="677">
        <v>0.3</v>
      </c>
      <c r="BP19" s="677"/>
      <c r="BQ19" s="677"/>
      <c r="BR19" s="677"/>
      <c r="BS19" s="646" t="s">
        <v>128</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238</v>
      </c>
      <c r="CS19" s="641"/>
      <c r="CT19" s="641"/>
      <c r="CU19" s="641"/>
      <c r="CV19" s="641"/>
      <c r="CW19" s="641"/>
      <c r="CX19" s="641"/>
      <c r="CY19" s="642"/>
      <c r="CZ19" s="677" t="s">
        <v>238</v>
      </c>
      <c r="DA19" s="677"/>
      <c r="DB19" s="677"/>
      <c r="DC19" s="677"/>
      <c r="DD19" s="646" t="s">
        <v>238</v>
      </c>
      <c r="DE19" s="641"/>
      <c r="DF19" s="641"/>
      <c r="DG19" s="641"/>
      <c r="DH19" s="641"/>
      <c r="DI19" s="641"/>
      <c r="DJ19" s="641"/>
      <c r="DK19" s="641"/>
      <c r="DL19" s="641"/>
      <c r="DM19" s="641"/>
      <c r="DN19" s="641"/>
      <c r="DO19" s="641"/>
      <c r="DP19" s="642"/>
      <c r="DQ19" s="646" t="s">
        <v>238</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3420</v>
      </c>
      <c r="S20" s="641"/>
      <c r="T20" s="641"/>
      <c r="U20" s="641"/>
      <c r="V20" s="641"/>
      <c r="W20" s="641"/>
      <c r="X20" s="641"/>
      <c r="Y20" s="642"/>
      <c r="Z20" s="677">
        <v>0</v>
      </c>
      <c r="AA20" s="677"/>
      <c r="AB20" s="677"/>
      <c r="AC20" s="677"/>
      <c r="AD20" s="678">
        <v>3420</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33429</v>
      </c>
      <c r="BH20" s="641"/>
      <c r="BI20" s="641"/>
      <c r="BJ20" s="641"/>
      <c r="BK20" s="641"/>
      <c r="BL20" s="641"/>
      <c r="BM20" s="641"/>
      <c r="BN20" s="642"/>
      <c r="BO20" s="677">
        <v>0.3</v>
      </c>
      <c r="BP20" s="677"/>
      <c r="BQ20" s="677"/>
      <c r="BR20" s="677"/>
      <c r="BS20" s="646" t="s">
        <v>128</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67049248</v>
      </c>
      <c r="CS20" s="641"/>
      <c r="CT20" s="641"/>
      <c r="CU20" s="641"/>
      <c r="CV20" s="641"/>
      <c r="CW20" s="641"/>
      <c r="CX20" s="641"/>
      <c r="CY20" s="642"/>
      <c r="CZ20" s="677">
        <v>100</v>
      </c>
      <c r="DA20" s="677"/>
      <c r="DB20" s="677"/>
      <c r="DC20" s="677"/>
      <c r="DD20" s="646">
        <v>9127161</v>
      </c>
      <c r="DE20" s="641"/>
      <c r="DF20" s="641"/>
      <c r="DG20" s="641"/>
      <c r="DH20" s="641"/>
      <c r="DI20" s="641"/>
      <c r="DJ20" s="641"/>
      <c r="DK20" s="641"/>
      <c r="DL20" s="641"/>
      <c r="DM20" s="641"/>
      <c r="DN20" s="641"/>
      <c r="DO20" s="641"/>
      <c r="DP20" s="642"/>
      <c r="DQ20" s="646">
        <v>45694726</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155478</v>
      </c>
      <c r="S21" s="641"/>
      <c r="T21" s="641"/>
      <c r="U21" s="641"/>
      <c r="V21" s="641"/>
      <c r="W21" s="641"/>
      <c r="X21" s="641"/>
      <c r="Y21" s="642"/>
      <c r="Z21" s="677">
        <v>0.2</v>
      </c>
      <c r="AA21" s="677"/>
      <c r="AB21" s="677"/>
      <c r="AC21" s="677"/>
      <c r="AD21" s="678">
        <v>155478</v>
      </c>
      <c r="AE21" s="678"/>
      <c r="AF21" s="678"/>
      <c r="AG21" s="678"/>
      <c r="AH21" s="678"/>
      <c r="AI21" s="678"/>
      <c r="AJ21" s="678"/>
      <c r="AK21" s="678"/>
      <c r="AL21" s="643">
        <v>0.4</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v>33429</v>
      </c>
      <c r="BH21" s="641"/>
      <c r="BI21" s="641"/>
      <c r="BJ21" s="641"/>
      <c r="BK21" s="641"/>
      <c r="BL21" s="641"/>
      <c r="BM21" s="641"/>
      <c r="BN21" s="642"/>
      <c r="BO21" s="677">
        <v>0.3</v>
      </c>
      <c r="BP21" s="677"/>
      <c r="BQ21" s="677"/>
      <c r="BR21" s="677"/>
      <c r="BS21" s="646" t="s">
        <v>238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24301311</v>
      </c>
      <c r="S22" s="641"/>
      <c r="T22" s="641"/>
      <c r="U22" s="641"/>
      <c r="V22" s="641"/>
      <c r="W22" s="641"/>
      <c r="X22" s="641"/>
      <c r="Y22" s="642"/>
      <c r="Z22" s="677">
        <v>35</v>
      </c>
      <c r="AA22" s="677"/>
      <c r="AB22" s="677"/>
      <c r="AC22" s="677"/>
      <c r="AD22" s="678">
        <v>22486830</v>
      </c>
      <c r="AE22" s="678"/>
      <c r="AF22" s="678"/>
      <c r="AG22" s="678"/>
      <c r="AH22" s="678"/>
      <c r="AI22" s="678"/>
      <c r="AJ22" s="678"/>
      <c r="AK22" s="678"/>
      <c r="AL22" s="643">
        <v>57.8</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238</v>
      </c>
      <c r="BH22" s="641"/>
      <c r="BI22" s="641"/>
      <c r="BJ22" s="641"/>
      <c r="BK22" s="641"/>
      <c r="BL22" s="641"/>
      <c r="BM22" s="641"/>
      <c r="BN22" s="642"/>
      <c r="BO22" s="677" t="s">
        <v>128</v>
      </c>
      <c r="BP22" s="677"/>
      <c r="BQ22" s="677"/>
      <c r="BR22" s="677"/>
      <c r="BS22" s="646" t="s">
        <v>238</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22486830</v>
      </c>
      <c r="S23" s="641"/>
      <c r="T23" s="641"/>
      <c r="U23" s="641"/>
      <c r="V23" s="641"/>
      <c r="W23" s="641"/>
      <c r="X23" s="641"/>
      <c r="Y23" s="642"/>
      <c r="Z23" s="677">
        <v>32.4</v>
      </c>
      <c r="AA23" s="677"/>
      <c r="AB23" s="677"/>
      <c r="AC23" s="677"/>
      <c r="AD23" s="678">
        <v>22486830</v>
      </c>
      <c r="AE23" s="678"/>
      <c r="AF23" s="678"/>
      <c r="AG23" s="678"/>
      <c r="AH23" s="678"/>
      <c r="AI23" s="678"/>
      <c r="AJ23" s="678"/>
      <c r="AK23" s="678"/>
      <c r="AL23" s="643">
        <v>57.8</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t="s">
        <v>128</v>
      </c>
      <c r="BH23" s="641"/>
      <c r="BI23" s="641"/>
      <c r="BJ23" s="641"/>
      <c r="BK23" s="641"/>
      <c r="BL23" s="641"/>
      <c r="BM23" s="641"/>
      <c r="BN23" s="642"/>
      <c r="BO23" s="677" t="s">
        <v>128</v>
      </c>
      <c r="BP23" s="677"/>
      <c r="BQ23" s="677"/>
      <c r="BR23" s="677"/>
      <c r="BS23" s="646" t="s">
        <v>238</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1700877</v>
      </c>
      <c r="S24" s="641"/>
      <c r="T24" s="641"/>
      <c r="U24" s="641"/>
      <c r="V24" s="641"/>
      <c r="W24" s="641"/>
      <c r="X24" s="641"/>
      <c r="Y24" s="642"/>
      <c r="Z24" s="677">
        <v>2.5</v>
      </c>
      <c r="AA24" s="677"/>
      <c r="AB24" s="677"/>
      <c r="AC24" s="677"/>
      <c r="AD24" s="678" t="s">
        <v>128</v>
      </c>
      <c r="AE24" s="678"/>
      <c r="AF24" s="678"/>
      <c r="AG24" s="678"/>
      <c r="AH24" s="678"/>
      <c r="AI24" s="678"/>
      <c r="AJ24" s="678"/>
      <c r="AK24" s="678"/>
      <c r="AL24" s="643" t="s">
        <v>128</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128</v>
      </c>
      <c r="BH24" s="641"/>
      <c r="BI24" s="641"/>
      <c r="BJ24" s="641"/>
      <c r="BK24" s="641"/>
      <c r="BL24" s="641"/>
      <c r="BM24" s="641"/>
      <c r="BN24" s="642"/>
      <c r="BO24" s="677" t="s">
        <v>128</v>
      </c>
      <c r="BP24" s="677"/>
      <c r="BQ24" s="677"/>
      <c r="BR24" s="677"/>
      <c r="BS24" s="646" t="s">
        <v>128</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31653439</v>
      </c>
      <c r="CS24" s="696"/>
      <c r="CT24" s="696"/>
      <c r="CU24" s="696"/>
      <c r="CV24" s="696"/>
      <c r="CW24" s="696"/>
      <c r="CX24" s="696"/>
      <c r="CY24" s="739"/>
      <c r="CZ24" s="740">
        <v>47.2</v>
      </c>
      <c r="DA24" s="713"/>
      <c r="DB24" s="713"/>
      <c r="DC24" s="743"/>
      <c r="DD24" s="738">
        <v>24008002</v>
      </c>
      <c r="DE24" s="696"/>
      <c r="DF24" s="696"/>
      <c r="DG24" s="696"/>
      <c r="DH24" s="696"/>
      <c r="DI24" s="696"/>
      <c r="DJ24" s="696"/>
      <c r="DK24" s="739"/>
      <c r="DL24" s="738">
        <v>22724612</v>
      </c>
      <c r="DM24" s="696"/>
      <c r="DN24" s="696"/>
      <c r="DO24" s="696"/>
      <c r="DP24" s="696"/>
      <c r="DQ24" s="696"/>
      <c r="DR24" s="696"/>
      <c r="DS24" s="696"/>
      <c r="DT24" s="696"/>
      <c r="DU24" s="696"/>
      <c r="DV24" s="739"/>
      <c r="DW24" s="740">
        <v>56.3</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v>113604</v>
      </c>
      <c r="S25" s="641"/>
      <c r="T25" s="641"/>
      <c r="U25" s="641"/>
      <c r="V25" s="641"/>
      <c r="W25" s="641"/>
      <c r="X25" s="641"/>
      <c r="Y25" s="642"/>
      <c r="Z25" s="677">
        <v>0.2</v>
      </c>
      <c r="AA25" s="677"/>
      <c r="AB25" s="677"/>
      <c r="AC25" s="677"/>
      <c r="AD25" s="678" t="s">
        <v>238</v>
      </c>
      <c r="AE25" s="678"/>
      <c r="AF25" s="678"/>
      <c r="AG25" s="678"/>
      <c r="AH25" s="678"/>
      <c r="AI25" s="678"/>
      <c r="AJ25" s="678"/>
      <c r="AK25" s="678"/>
      <c r="AL25" s="643" t="s">
        <v>238</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128</v>
      </c>
      <c r="BH25" s="641"/>
      <c r="BI25" s="641"/>
      <c r="BJ25" s="641"/>
      <c r="BK25" s="641"/>
      <c r="BL25" s="641"/>
      <c r="BM25" s="641"/>
      <c r="BN25" s="642"/>
      <c r="BO25" s="677" t="s">
        <v>128</v>
      </c>
      <c r="BP25" s="677"/>
      <c r="BQ25" s="677"/>
      <c r="BR25" s="677"/>
      <c r="BS25" s="646" t="s">
        <v>128</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10693915</v>
      </c>
      <c r="CS25" s="659"/>
      <c r="CT25" s="659"/>
      <c r="CU25" s="659"/>
      <c r="CV25" s="659"/>
      <c r="CW25" s="659"/>
      <c r="CX25" s="659"/>
      <c r="CY25" s="660"/>
      <c r="CZ25" s="643">
        <v>15.9</v>
      </c>
      <c r="DA25" s="661"/>
      <c r="DB25" s="661"/>
      <c r="DC25" s="662"/>
      <c r="DD25" s="646">
        <v>9904575</v>
      </c>
      <c r="DE25" s="659"/>
      <c r="DF25" s="659"/>
      <c r="DG25" s="659"/>
      <c r="DH25" s="659"/>
      <c r="DI25" s="659"/>
      <c r="DJ25" s="659"/>
      <c r="DK25" s="660"/>
      <c r="DL25" s="646">
        <v>9743270</v>
      </c>
      <c r="DM25" s="659"/>
      <c r="DN25" s="659"/>
      <c r="DO25" s="659"/>
      <c r="DP25" s="659"/>
      <c r="DQ25" s="659"/>
      <c r="DR25" s="659"/>
      <c r="DS25" s="659"/>
      <c r="DT25" s="659"/>
      <c r="DU25" s="659"/>
      <c r="DV25" s="660"/>
      <c r="DW25" s="643">
        <v>24.1</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40576439</v>
      </c>
      <c r="S26" s="641"/>
      <c r="T26" s="641"/>
      <c r="U26" s="641"/>
      <c r="V26" s="641"/>
      <c r="W26" s="641"/>
      <c r="X26" s="641"/>
      <c r="Y26" s="642"/>
      <c r="Z26" s="677">
        <v>58.5</v>
      </c>
      <c r="AA26" s="677"/>
      <c r="AB26" s="677"/>
      <c r="AC26" s="677"/>
      <c r="AD26" s="678">
        <v>38761958</v>
      </c>
      <c r="AE26" s="678"/>
      <c r="AF26" s="678"/>
      <c r="AG26" s="678"/>
      <c r="AH26" s="678"/>
      <c r="AI26" s="678"/>
      <c r="AJ26" s="678"/>
      <c r="AK26" s="678"/>
      <c r="AL26" s="643">
        <v>99.6</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238</v>
      </c>
      <c r="BH26" s="641"/>
      <c r="BI26" s="641"/>
      <c r="BJ26" s="641"/>
      <c r="BK26" s="641"/>
      <c r="BL26" s="641"/>
      <c r="BM26" s="641"/>
      <c r="BN26" s="642"/>
      <c r="BO26" s="677" t="s">
        <v>128</v>
      </c>
      <c r="BP26" s="677"/>
      <c r="BQ26" s="677"/>
      <c r="BR26" s="677"/>
      <c r="BS26" s="646" t="s">
        <v>128</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6866610</v>
      </c>
      <c r="CS26" s="641"/>
      <c r="CT26" s="641"/>
      <c r="CU26" s="641"/>
      <c r="CV26" s="641"/>
      <c r="CW26" s="641"/>
      <c r="CX26" s="641"/>
      <c r="CY26" s="642"/>
      <c r="CZ26" s="643">
        <v>10.199999999999999</v>
      </c>
      <c r="DA26" s="661"/>
      <c r="DB26" s="661"/>
      <c r="DC26" s="662"/>
      <c r="DD26" s="646">
        <v>6232833</v>
      </c>
      <c r="DE26" s="641"/>
      <c r="DF26" s="641"/>
      <c r="DG26" s="641"/>
      <c r="DH26" s="641"/>
      <c r="DI26" s="641"/>
      <c r="DJ26" s="641"/>
      <c r="DK26" s="642"/>
      <c r="DL26" s="646" t="s">
        <v>238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16275</v>
      </c>
      <c r="S27" s="641"/>
      <c r="T27" s="641"/>
      <c r="U27" s="641"/>
      <c r="V27" s="641"/>
      <c r="W27" s="641"/>
      <c r="X27" s="641"/>
      <c r="Y27" s="642"/>
      <c r="Z27" s="677">
        <v>0</v>
      </c>
      <c r="AA27" s="677"/>
      <c r="AB27" s="677"/>
      <c r="AC27" s="677"/>
      <c r="AD27" s="678">
        <v>16275</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12859826</v>
      </c>
      <c r="BH27" s="641"/>
      <c r="BI27" s="641"/>
      <c r="BJ27" s="641"/>
      <c r="BK27" s="641"/>
      <c r="BL27" s="641"/>
      <c r="BM27" s="641"/>
      <c r="BN27" s="642"/>
      <c r="BO27" s="677">
        <v>100</v>
      </c>
      <c r="BP27" s="677"/>
      <c r="BQ27" s="677"/>
      <c r="BR27" s="677"/>
      <c r="BS27" s="646">
        <v>112782</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10599249</v>
      </c>
      <c r="CS27" s="659"/>
      <c r="CT27" s="659"/>
      <c r="CU27" s="659"/>
      <c r="CV27" s="659"/>
      <c r="CW27" s="659"/>
      <c r="CX27" s="659"/>
      <c r="CY27" s="660"/>
      <c r="CZ27" s="643">
        <v>15.8</v>
      </c>
      <c r="DA27" s="661"/>
      <c r="DB27" s="661"/>
      <c r="DC27" s="662"/>
      <c r="DD27" s="646">
        <v>3911636</v>
      </c>
      <c r="DE27" s="659"/>
      <c r="DF27" s="659"/>
      <c r="DG27" s="659"/>
      <c r="DH27" s="659"/>
      <c r="DI27" s="659"/>
      <c r="DJ27" s="659"/>
      <c r="DK27" s="660"/>
      <c r="DL27" s="646">
        <v>3911052</v>
      </c>
      <c r="DM27" s="659"/>
      <c r="DN27" s="659"/>
      <c r="DO27" s="659"/>
      <c r="DP27" s="659"/>
      <c r="DQ27" s="659"/>
      <c r="DR27" s="659"/>
      <c r="DS27" s="659"/>
      <c r="DT27" s="659"/>
      <c r="DU27" s="659"/>
      <c r="DV27" s="660"/>
      <c r="DW27" s="643">
        <v>9.6999999999999993</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206857</v>
      </c>
      <c r="S28" s="641"/>
      <c r="T28" s="641"/>
      <c r="U28" s="641"/>
      <c r="V28" s="641"/>
      <c r="W28" s="641"/>
      <c r="X28" s="641"/>
      <c r="Y28" s="642"/>
      <c r="Z28" s="677">
        <v>0.3</v>
      </c>
      <c r="AA28" s="677"/>
      <c r="AB28" s="677"/>
      <c r="AC28" s="677"/>
      <c r="AD28" s="678" t="s">
        <v>128</v>
      </c>
      <c r="AE28" s="678"/>
      <c r="AF28" s="678"/>
      <c r="AG28" s="678"/>
      <c r="AH28" s="678"/>
      <c r="AI28" s="678"/>
      <c r="AJ28" s="678"/>
      <c r="AK28" s="678"/>
      <c r="AL28" s="643" t="s">
        <v>238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10360275</v>
      </c>
      <c r="CS28" s="641"/>
      <c r="CT28" s="641"/>
      <c r="CU28" s="641"/>
      <c r="CV28" s="641"/>
      <c r="CW28" s="641"/>
      <c r="CX28" s="641"/>
      <c r="CY28" s="642"/>
      <c r="CZ28" s="643">
        <v>15.5</v>
      </c>
      <c r="DA28" s="661"/>
      <c r="DB28" s="661"/>
      <c r="DC28" s="662"/>
      <c r="DD28" s="646">
        <v>10191791</v>
      </c>
      <c r="DE28" s="641"/>
      <c r="DF28" s="641"/>
      <c r="DG28" s="641"/>
      <c r="DH28" s="641"/>
      <c r="DI28" s="641"/>
      <c r="DJ28" s="641"/>
      <c r="DK28" s="642"/>
      <c r="DL28" s="646">
        <v>9070290</v>
      </c>
      <c r="DM28" s="641"/>
      <c r="DN28" s="641"/>
      <c r="DO28" s="641"/>
      <c r="DP28" s="641"/>
      <c r="DQ28" s="641"/>
      <c r="DR28" s="641"/>
      <c r="DS28" s="641"/>
      <c r="DT28" s="641"/>
      <c r="DU28" s="641"/>
      <c r="DV28" s="642"/>
      <c r="DW28" s="643">
        <v>22.5</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601698</v>
      </c>
      <c r="S29" s="641"/>
      <c r="T29" s="641"/>
      <c r="U29" s="641"/>
      <c r="V29" s="641"/>
      <c r="W29" s="641"/>
      <c r="X29" s="641"/>
      <c r="Y29" s="642"/>
      <c r="Z29" s="677">
        <v>0.9</v>
      </c>
      <c r="AA29" s="677"/>
      <c r="AB29" s="677"/>
      <c r="AC29" s="677"/>
      <c r="AD29" s="678">
        <v>60204</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304</v>
      </c>
      <c r="CG29" s="674"/>
      <c r="CH29" s="674"/>
      <c r="CI29" s="674"/>
      <c r="CJ29" s="674"/>
      <c r="CK29" s="674"/>
      <c r="CL29" s="674"/>
      <c r="CM29" s="674"/>
      <c r="CN29" s="674"/>
      <c r="CO29" s="674"/>
      <c r="CP29" s="674"/>
      <c r="CQ29" s="675"/>
      <c r="CR29" s="640">
        <v>10360275</v>
      </c>
      <c r="CS29" s="659"/>
      <c r="CT29" s="659"/>
      <c r="CU29" s="659"/>
      <c r="CV29" s="659"/>
      <c r="CW29" s="659"/>
      <c r="CX29" s="659"/>
      <c r="CY29" s="660"/>
      <c r="CZ29" s="643">
        <v>15.5</v>
      </c>
      <c r="DA29" s="661"/>
      <c r="DB29" s="661"/>
      <c r="DC29" s="662"/>
      <c r="DD29" s="646">
        <v>10191791</v>
      </c>
      <c r="DE29" s="659"/>
      <c r="DF29" s="659"/>
      <c r="DG29" s="659"/>
      <c r="DH29" s="659"/>
      <c r="DI29" s="659"/>
      <c r="DJ29" s="659"/>
      <c r="DK29" s="660"/>
      <c r="DL29" s="646">
        <v>9070290</v>
      </c>
      <c r="DM29" s="659"/>
      <c r="DN29" s="659"/>
      <c r="DO29" s="659"/>
      <c r="DP29" s="659"/>
      <c r="DQ29" s="659"/>
      <c r="DR29" s="659"/>
      <c r="DS29" s="659"/>
      <c r="DT29" s="659"/>
      <c r="DU29" s="659"/>
      <c r="DV29" s="660"/>
      <c r="DW29" s="643">
        <v>22.5</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79091</v>
      </c>
      <c r="S30" s="641"/>
      <c r="T30" s="641"/>
      <c r="U30" s="641"/>
      <c r="V30" s="641"/>
      <c r="W30" s="641"/>
      <c r="X30" s="641"/>
      <c r="Y30" s="642"/>
      <c r="Z30" s="677">
        <v>0.1</v>
      </c>
      <c r="AA30" s="677"/>
      <c r="AB30" s="677"/>
      <c r="AC30" s="677"/>
      <c r="AD30" s="678" t="s">
        <v>128</v>
      </c>
      <c r="AE30" s="678"/>
      <c r="AF30" s="678"/>
      <c r="AG30" s="678"/>
      <c r="AH30" s="678"/>
      <c r="AI30" s="678"/>
      <c r="AJ30" s="678"/>
      <c r="AK30" s="678"/>
      <c r="AL30" s="643" t="s">
        <v>238</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10105044</v>
      </c>
      <c r="CS30" s="641"/>
      <c r="CT30" s="641"/>
      <c r="CU30" s="641"/>
      <c r="CV30" s="641"/>
      <c r="CW30" s="641"/>
      <c r="CX30" s="641"/>
      <c r="CY30" s="642"/>
      <c r="CZ30" s="643">
        <v>15.1</v>
      </c>
      <c r="DA30" s="661"/>
      <c r="DB30" s="661"/>
      <c r="DC30" s="662"/>
      <c r="DD30" s="646">
        <v>9936622</v>
      </c>
      <c r="DE30" s="641"/>
      <c r="DF30" s="641"/>
      <c r="DG30" s="641"/>
      <c r="DH30" s="641"/>
      <c r="DI30" s="641"/>
      <c r="DJ30" s="641"/>
      <c r="DK30" s="642"/>
      <c r="DL30" s="646">
        <v>8815382</v>
      </c>
      <c r="DM30" s="641"/>
      <c r="DN30" s="641"/>
      <c r="DO30" s="641"/>
      <c r="DP30" s="641"/>
      <c r="DQ30" s="641"/>
      <c r="DR30" s="641"/>
      <c r="DS30" s="641"/>
      <c r="DT30" s="641"/>
      <c r="DU30" s="641"/>
      <c r="DV30" s="642"/>
      <c r="DW30" s="643">
        <v>21.8</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6855638</v>
      </c>
      <c r="S31" s="641"/>
      <c r="T31" s="641"/>
      <c r="U31" s="641"/>
      <c r="V31" s="641"/>
      <c r="W31" s="641"/>
      <c r="X31" s="641"/>
      <c r="Y31" s="642"/>
      <c r="Z31" s="677">
        <v>9.9</v>
      </c>
      <c r="AA31" s="677"/>
      <c r="AB31" s="677"/>
      <c r="AC31" s="677"/>
      <c r="AD31" s="678" t="s">
        <v>238</v>
      </c>
      <c r="AE31" s="678"/>
      <c r="AF31" s="678"/>
      <c r="AG31" s="678"/>
      <c r="AH31" s="678"/>
      <c r="AI31" s="678"/>
      <c r="AJ31" s="678"/>
      <c r="AK31" s="678"/>
      <c r="AL31" s="643" t="s">
        <v>238</v>
      </c>
      <c r="AM31" s="644"/>
      <c r="AN31" s="644"/>
      <c r="AO31" s="679"/>
      <c r="AP31" s="715" t="s">
        <v>310</v>
      </c>
      <c r="AQ31" s="716"/>
      <c r="AR31" s="716"/>
      <c r="AS31" s="716"/>
      <c r="AT31" s="721" t="s">
        <v>311</v>
      </c>
      <c r="AU31" s="231"/>
      <c r="AV31" s="231"/>
      <c r="AW31" s="231"/>
      <c r="AX31" s="708" t="s">
        <v>185</v>
      </c>
      <c r="AY31" s="709"/>
      <c r="AZ31" s="709"/>
      <c r="BA31" s="709"/>
      <c r="BB31" s="709"/>
      <c r="BC31" s="709"/>
      <c r="BD31" s="709"/>
      <c r="BE31" s="709"/>
      <c r="BF31" s="710"/>
      <c r="BG31" s="711">
        <v>99.1</v>
      </c>
      <c r="BH31" s="712"/>
      <c r="BI31" s="712"/>
      <c r="BJ31" s="712"/>
      <c r="BK31" s="712"/>
      <c r="BL31" s="712"/>
      <c r="BM31" s="713">
        <v>96.4</v>
      </c>
      <c r="BN31" s="712"/>
      <c r="BO31" s="712"/>
      <c r="BP31" s="712"/>
      <c r="BQ31" s="714"/>
      <c r="BR31" s="711">
        <v>99.2</v>
      </c>
      <c r="BS31" s="712"/>
      <c r="BT31" s="712"/>
      <c r="BU31" s="712"/>
      <c r="BV31" s="712"/>
      <c r="BW31" s="712"/>
      <c r="BX31" s="713">
        <v>96.1</v>
      </c>
      <c r="BY31" s="712"/>
      <c r="BZ31" s="712"/>
      <c r="CA31" s="712"/>
      <c r="CB31" s="714"/>
      <c r="CD31" s="731"/>
      <c r="CE31" s="732"/>
      <c r="CF31" s="673" t="s">
        <v>312</v>
      </c>
      <c r="CG31" s="674"/>
      <c r="CH31" s="674"/>
      <c r="CI31" s="674"/>
      <c r="CJ31" s="674"/>
      <c r="CK31" s="674"/>
      <c r="CL31" s="674"/>
      <c r="CM31" s="674"/>
      <c r="CN31" s="674"/>
      <c r="CO31" s="674"/>
      <c r="CP31" s="674"/>
      <c r="CQ31" s="675"/>
      <c r="CR31" s="640">
        <v>255231</v>
      </c>
      <c r="CS31" s="659"/>
      <c r="CT31" s="659"/>
      <c r="CU31" s="659"/>
      <c r="CV31" s="659"/>
      <c r="CW31" s="659"/>
      <c r="CX31" s="659"/>
      <c r="CY31" s="660"/>
      <c r="CZ31" s="643">
        <v>0.4</v>
      </c>
      <c r="DA31" s="661"/>
      <c r="DB31" s="661"/>
      <c r="DC31" s="662"/>
      <c r="DD31" s="646">
        <v>255169</v>
      </c>
      <c r="DE31" s="659"/>
      <c r="DF31" s="659"/>
      <c r="DG31" s="659"/>
      <c r="DH31" s="659"/>
      <c r="DI31" s="659"/>
      <c r="DJ31" s="659"/>
      <c r="DK31" s="660"/>
      <c r="DL31" s="646">
        <v>254908</v>
      </c>
      <c r="DM31" s="659"/>
      <c r="DN31" s="659"/>
      <c r="DO31" s="659"/>
      <c r="DP31" s="659"/>
      <c r="DQ31" s="659"/>
      <c r="DR31" s="659"/>
      <c r="DS31" s="659"/>
      <c r="DT31" s="659"/>
      <c r="DU31" s="659"/>
      <c r="DV31" s="660"/>
      <c r="DW31" s="643">
        <v>0.6</v>
      </c>
      <c r="DX31" s="661"/>
      <c r="DY31" s="661"/>
      <c r="DZ31" s="661"/>
      <c r="EA31" s="661"/>
      <c r="EB31" s="661"/>
      <c r="EC31" s="676"/>
    </row>
    <row r="32" spans="2:133" ht="11.25" customHeight="1" x14ac:dyDescent="0.15">
      <c r="B32" s="704" t="s">
        <v>313</v>
      </c>
      <c r="C32" s="705"/>
      <c r="D32" s="705"/>
      <c r="E32" s="705"/>
      <c r="F32" s="705"/>
      <c r="G32" s="705"/>
      <c r="H32" s="705"/>
      <c r="I32" s="705"/>
      <c r="J32" s="705"/>
      <c r="K32" s="705"/>
      <c r="L32" s="705"/>
      <c r="M32" s="705"/>
      <c r="N32" s="705"/>
      <c r="O32" s="705"/>
      <c r="P32" s="705"/>
      <c r="Q32" s="706"/>
      <c r="R32" s="640" t="s">
        <v>136</v>
      </c>
      <c r="S32" s="641"/>
      <c r="T32" s="641"/>
      <c r="U32" s="641"/>
      <c r="V32" s="641"/>
      <c r="W32" s="641"/>
      <c r="X32" s="641"/>
      <c r="Y32" s="642"/>
      <c r="Z32" s="677" t="s">
        <v>128</v>
      </c>
      <c r="AA32" s="677"/>
      <c r="AB32" s="677"/>
      <c r="AC32" s="677"/>
      <c r="AD32" s="678" t="s">
        <v>128</v>
      </c>
      <c r="AE32" s="678"/>
      <c r="AF32" s="678"/>
      <c r="AG32" s="678"/>
      <c r="AH32" s="678"/>
      <c r="AI32" s="678"/>
      <c r="AJ32" s="678"/>
      <c r="AK32" s="678"/>
      <c r="AL32" s="643" t="s">
        <v>238</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99.2</v>
      </c>
      <c r="BH32" s="659"/>
      <c r="BI32" s="659"/>
      <c r="BJ32" s="659"/>
      <c r="BK32" s="659"/>
      <c r="BL32" s="659"/>
      <c r="BM32" s="644">
        <v>97</v>
      </c>
      <c r="BN32" s="725"/>
      <c r="BO32" s="725"/>
      <c r="BP32" s="725"/>
      <c r="BQ32" s="683"/>
      <c r="BR32" s="724">
        <v>99.4</v>
      </c>
      <c r="BS32" s="659"/>
      <c r="BT32" s="659"/>
      <c r="BU32" s="659"/>
      <c r="BV32" s="659"/>
      <c r="BW32" s="659"/>
      <c r="BX32" s="644">
        <v>96.9</v>
      </c>
      <c r="BY32" s="725"/>
      <c r="BZ32" s="725"/>
      <c r="CA32" s="725"/>
      <c r="CB32" s="683"/>
      <c r="CD32" s="733"/>
      <c r="CE32" s="734"/>
      <c r="CF32" s="673" t="s">
        <v>316</v>
      </c>
      <c r="CG32" s="674"/>
      <c r="CH32" s="674"/>
      <c r="CI32" s="674"/>
      <c r="CJ32" s="674"/>
      <c r="CK32" s="674"/>
      <c r="CL32" s="674"/>
      <c r="CM32" s="674"/>
      <c r="CN32" s="674"/>
      <c r="CO32" s="674"/>
      <c r="CP32" s="674"/>
      <c r="CQ32" s="675"/>
      <c r="CR32" s="640" t="s">
        <v>238</v>
      </c>
      <c r="CS32" s="641"/>
      <c r="CT32" s="641"/>
      <c r="CU32" s="641"/>
      <c r="CV32" s="641"/>
      <c r="CW32" s="641"/>
      <c r="CX32" s="641"/>
      <c r="CY32" s="642"/>
      <c r="CZ32" s="643" t="s">
        <v>238</v>
      </c>
      <c r="DA32" s="661"/>
      <c r="DB32" s="661"/>
      <c r="DC32" s="662"/>
      <c r="DD32" s="646" t="s">
        <v>238</v>
      </c>
      <c r="DE32" s="641"/>
      <c r="DF32" s="641"/>
      <c r="DG32" s="641"/>
      <c r="DH32" s="641"/>
      <c r="DI32" s="641"/>
      <c r="DJ32" s="641"/>
      <c r="DK32" s="642"/>
      <c r="DL32" s="646" t="s">
        <v>238</v>
      </c>
      <c r="DM32" s="641"/>
      <c r="DN32" s="641"/>
      <c r="DO32" s="641"/>
      <c r="DP32" s="641"/>
      <c r="DQ32" s="641"/>
      <c r="DR32" s="641"/>
      <c r="DS32" s="641"/>
      <c r="DT32" s="641"/>
      <c r="DU32" s="641"/>
      <c r="DV32" s="642"/>
      <c r="DW32" s="643" t="s">
        <v>128</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5740907</v>
      </c>
      <c r="S33" s="641"/>
      <c r="T33" s="641"/>
      <c r="U33" s="641"/>
      <c r="V33" s="641"/>
      <c r="W33" s="641"/>
      <c r="X33" s="641"/>
      <c r="Y33" s="642"/>
      <c r="Z33" s="677">
        <v>8.3000000000000007</v>
      </c>
      <c r="AA33" s="677"/>
      <c r="AB33" s="677"/>
      <c r="AC33" s="677"/>
      <c r="AD33" s="678" t="s">
        <v>128</v>
      </c>
      <c r="AE33" s="678"/>
      <c r="AF33" s="678"/>
      <c r="AG33" s="678"/>
      <c r="AH33" s="678"/>
      <c r="AI33" s="678"/>
      <c r="AJ33" s="678"/>
      <c r="AK33" s="678"/>
      <c r="AL33" s="643" t="s">
        <v>128</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98.9</v>
      </c>
      <c r="BH33" s="625"/>
      <c r="BI33" s="625"/>
      <c r="BJ33" s="625"/>
      <c r="BK33" s="625"/>
      <c r="BL33" s="625"/>
      <c r="BM33" s="668">
        <v>95.6</v>
      </c>
      <c r="BN33" s="625"/>
      <c r="BO33" s="625"/>
      <c r="BP33" s="625"/>
      <c r="BQ33" s="689"/>
      <c r="BR33" s="707">
        <v>98.9</v>
      </c>
      <c r="BS33" s="625"/>
      <c r="BT33" s="625"/>
      <c r="BU33" s="625"/>
      <c r="BV33" s="625"/>
      <c r="BW33" s="625"/>
      <c r="BX33" s="668">
        <v>95</v>
      </c>
      <c r="BY33" s="625"/>
      <c r="BZ33" s="625"/>
      <c r="CA33" s="625"/>
      <c r="CB33" s="689"/>
      <c r="CD33" s="673" t="s">
        <v>319</v>
      </c>
      <c r="CE33" s="674"/>
      <c r="CF33" s="674"/>
      <c r="CG33" s="674"/>
      <c r="CH33" s="674"/>
      <c r="CI33" s="674"/>
      <c r="CJ33" s="674"/>
      <c r="CK33" s="674"/>
      <c r="CL33" s="674"/>
      <c r="CM33" s="674"/>
      <c r="CN33" s="674"/>
      <c r="CO33" s="674"/>
      <c r="CP33" s="674"/>
      <c r="CQ33" s="675"/>
      <c r="CR33" s="640">
        <v>25898317</v>
      </c>
      <c r="CS33" s="659"/>
      <c r="CT33" s="659"/>
      <c r="CU33" s="659"/>
      <c r="CV33" s="659"/>
      <c r="CW33" s="659"/>
      <c r="CX33" s="659"/>
      <c r="CY33" s="660"/>
      <c r="CZ33" s="643">
        <v>38.6</v>
      </c>
      <c r="DA33" s="661"/>
      <c r="DB33" s="661"/>
      <c r="DC33" s="662"/>
      <c r="DD33" s="646">
        <v>20467328</v>
      </c>
      <c r="DE33" s="659"/>
      <c r="DF33" s="659"/>
      <c r="DG33" s="659"/>
      <c r="DH33" s="659"/>
      <c r="DI33" s="659"/>
      <c r="DJ33" s="659"/>
      <c r="DK33" s="660"/>
      <c r="DL33" s="646">
        <v>16133046</v>
      </c>
      <c r="DM33" s="659"/>
      <c r="DN33" s="659"/>
      <c r="DO33" s="659"/>
      <c r="DP33" s="659"/>
      <c r="DQ33" s="659"/>
      <c r="DR33" s="659"/>
      <c r="DS33" s="659"/>
      <c r="DT33" s="659"/>
      <c r="DU33" s="659"/>
      <c r="DV33" s="660"/>
      <c r="DW33" s="643">
        <v>39.9</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261436</v>
      </c>
      <c r="S34" s="641"/>
      <c r="T34" s="641"/>
      <c r="U34" s="641"/>
      <c r="V34" s="641"/>
      <c r="W34" s="641"/>
      <c r="X34" s="641"/>
      <c r="Y34" s="642"/>
      <c r="Z34" s="677">
        <v>0.4</v>
      </c>
      <c r="AA34" s="677"/>
      <c r="AB34" s="677"/>
      <c r="AC34" s="677"/>
      <c r="AD34" s="678">
        <v>77218</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8431870</v>
      </c>
      <c r="CS34" s="641"/>
      <c r="CT34" s="641"/>
      <c r="CU34" s="641"/>
      <c r="CV34" s="641"/>
      <c r="CW34" s="641"/>
      <c r="CX34" s="641"/>
      <c r="CY34" s="642"/>
      <c r="CZ34" s="643">
        <v>12.6</v>
      </c>
      <c r="DA34" s="661"/>
      <c r="DB34" s="661"/>
      <c r="DC34" s="662"/>
      <c r="DD34" s="646">
        <v>6953507</v>
      </c>
      <c r="DE34" s="641"/>
      <c r="DF34" s="641"/>
      <c r="DG34" s="641"/>
      <c r="DH34" s="641"/>
      <c r="DI34" s="641"/>
      <c r="DJ34" s="641"/>
      <c r="DK34" s="642"/>
      <c r="DL34" s="646">
        <v>5747518</v>
      </c>
      <c r="DM34" s="641"/>
      <c r="DN34" s="641"/>
      <c r="DO34" s="641"/>
      <c r="DP34" s="641"/>
      <c r="DQ34" s="641"/>
      <c r="DR34" s="641"/>
      <c r="DS34" s="641"/>
      <c r="DT34" s="641"/>
      <c r="DU34" s="641"/>
      <c r="DV34" s="642"/>
      <c r="DW34" s="643">
        <v>14.2</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69186</v>
      </c>
      <c r="S35" s="641"/>
      <c r="T35" s="641"/>
      <c r="U35" s="641"/>
      <c r="V35" s="641"/>
      <c r="W35" s="641"/>
      <c r="X35" s="641"/>
      <c r="Y35" s="642"/>
      <c r="Z35" s="677">
        <v>0.1</v>
      </c>
      <c r="AA35" s="677"/>
      <c r="AB35" s="677"/>
      <c r="AC35" s="677"/>
      <c r="AD35" s="678" t="s">
        <v>128</v>
      </c>
      <c r="AE35" s="678"/>
      <c r="AF35" s="678"/>
      <c r="AG35" s="678"/>
      <c r="AH35" s="678"/>
      <c r="AI35" s="678"/>
      <c r="AJ35" s="678"/>
      <c r="AK35" s="678"/>
      <c r="AL35" s="643" t="s">
        <v>128</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843582</v>
      </c>
      <c r="CS35" s="659"/>
      <c r="CT35" s="659"/>
      <c r="CU35" s="659"/>
      <c r="CV35" s="659"/>
      <c r="CW35" s="659"/>
      <c r="CX35" s="659"/>
      <c r="CY35" s="660"/>
      <c r="CZ35" s="643">
        <v>1.3</v>
      </c>
      <c r="DA35" s="661"/>
      <c r="DB35" s="661"/>
      <c r="DC35" s="662"/>
      <c r="DD35" s="646">
        <v>732582</v>
      </c>
      <c r="DE35" s="659"/>
      <c r="DF35" s="659"/>
      <c r="DG35" s="659"/>
      <c r="DH35" s="659"/>
      <c r="DI35" s="659"/>
      <c r="DJ35" s="659"/>
      <c r="DK35" s="660"/>
      <c r="DL35" s="646">
        <v>502737</v>
      </c>
      <c r="DM35" s="659"/>
      <c r="DN35" s="659"/>
      <c r="DO35" s="659"/>
      <c r="DP35" s="659"/>
      <c r="DQ35" s="659"/>
      <c r="DR35" s="659"/>
      <c r="DS35" s="659"/>
      <c r="DT35" s="659"/>
      <c r="DU35" s="659"/>
      <c r="DV35" s="660"/>
      <c r="DW35" s="643">
        <v>1.2</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3586563</v>
      </c>
      <c r="S36" s="641"/>
      <c r="T36" s="641"/>
      <c r="U36" s="641"/>
      <c r="V36" s="641"/>
      <c r="W36" s="641"/>
      <c r="X36" s="641"/>
      <c r="Y36" s="642"/>
      <c r="Z36" s="677">
        <v>5.2</v>
      </c>
      <c r="AA36" s="677"/>
      <c r="AB36" s="677"/>
      <c r="AC36" s="677"/>
      <c r="AD36" s="678" t="s">
        <v>238</v>
      </c>
      <c r="AE36" s="678"/>
      <c r="AF36" s="678"/>
      <c r="AG36" s="678"/>
      <c r="AH36" s="678"/>
      <c r="AI36" s="678"/>
      <c r="AJ36" s="678"/>
      <c r="AK36" s="678"/>
      <c r="AL36" s="643" t="s">
        <v>128</v>
      </c>
      <c r="AM36" s="644"/>
      <c r="AN36" s="644"/>
      <c r="AO36" s="679"/>
      <c r="AP36" s="235"/>
      <c r="AQ36" s="692" t="s">
        <v>327</v>
      </c>
      <c r="AR36" s="693"/>
      <c r="AS36" s="693"/>
      <c r="AT36" s="693"/>
      <c r="AU36" s="693"/>
      <c r="AV36" s="693"/>
      <c r="AW36" s="693"/>
      <c r="AX36" s="693"/>
      <c r="AY36" s="694"/>
      <c r="AZ36" s="695">
        <v>5951155</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291219</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9793018</v>
      </c>
      <c r="CS36" s="641"/>
      <c r="CT36" s="641"/>
      <c r="CU36" s="641"/>
      <c r="CV36" s="641"/>
      <c r="CW36" s="641"/>
      <c r="CX36" s="641"/>
      <c r="CY36" s="642"/>
      <c r="CZ36" s="643">
        <v>14.6</v>
      </c>
      <c r="DA36" s="661"/>
      <c r="DB36" s="661"/>
      <c r="DC36" s="662"/>
      <c r="DD36" s="646">
        <v>7389370</v>
      </c>
      <c r="DE36" s="641"/>
      <c r="DF36" s="641"/>
      <c r="DG36" s="641"/>
      <c r="DH36" s="641"/>
      <c r="DI36" s="641"/>
      <c r="DJ36" s="641"/>
      <c r="DK36" s="642"/>
      <c r="DL36" s="646">
        <v>6565293</v>
      </c>
      <c r="DM36" s="641"/>
      <c r="DN36" s="641"/>
      <c r="DO36" s="641"/>
      <c r="DP36" s="641"/>
      <c r="DQ36" s="641"/>
      <c r="DR36" s="641"/>
      <c r="DS36" s="641"/>
      <c r="DT36" s="641"/>
      <c r="DU36" s="641"/>
      <c r="DV36" s="642"/>
      <c r="DW36" s="643">
        <v>16.3</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1982924</v>
      </c>
      <c r="S37" s="641"/>
      <c r="T37" s="641"/>
      <c r="U37" s="641"/>
      <c r="V37" s="641"/>
      <c r="W37" s="641"/>
      <c r="X37" s="641"/>
      <c r="Y37" s="642"/>
      <c r="Z37" s="677">
        <v>2.9</v>
      </c>
      <c r="AA37" s="677"/>
      <c r="AB37" s="677"/>
      <c r="AC37" s="677"/>
      <c r="AD37" s="678" t="s">
        <v>128</v>
      </c>
      <c r="AE37" s="678"/>
      <c r="AF37" s="678"/>
      <c r="AG37" s="678"/>
      <c r="AH37" s="678"/>
      <c r="AI37" s="678"/>
      <c r="AJ37" s="678"/>
      <c r="AK37" s="678"/>
      <c r="AL37" s="643" t="s">
        <v>238</v>
      </c>
      <c r="AM37" s="644"/>
      <c r="AN37" s="644"/>
      <c r="AO37" s="679"/>
      <c r="AQ37" s="680" t="s">
        <v>331</v>
      </c>
      <c r="AR37" s="681"/>
      <c r="AS37" s="681"/>
      <c r="AT37" s="681"/>
      <c r="AU37" s="681"/>
      <c r="AV37" s="681"/>
      <c r="AW37" s="681"/>
      <c r="AX37" s="681"/>
      <c r="AY37" s="682"/>
      <c r="AZ37" s="640">
        <v>1882908</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113748</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4176398</v>
      </c>
      <c r="CS37" s="659"/>
      <c r="CT37" s="659"/>
      <c r="CU37" s="659"/>
      <c r="CV37" s="659"/>
      <c r="CW37" s="659"/>
      <c r="CX37" s="659"/>
      <c r="CY37" s="660"/>
      <c r="CZ37" s="643">
        <v>6.2</v>
      </c>
      <c r="DA37" s="661"/>
      <c r="DB37" s="661"/>
      <c r="DC37" s="662"/>
      <c r="DD37" s="646">
        <v>4122905</v>
      </c>
      <c r="DE37" s="659"/>
      <c r="DF37" s="659"/>
      <c r="DG37" s="659"/>
      <c r="DH37" s="659"/>
      <c r="DI37" s="659"/>
      <c r="DJ37" s="659"/>
      <c r="DK37" s="660"/>
      <c r="DL37" s="646">
        <v>4112284</v>
      </c>
      <c r="DM37" s="659"/>
      <c r="DN37" s="659"/>
      <c r="DO37" s="659"/>
      <c r="DP37" s="659"/>
      <c r="DQ37" s="659"/>
      <c r="DR37" s="659"/>
      <c r="DS37" s="659"/>
      <c r="DT37" s="659"/>
      <c r="DU37" s="659"/>
      <c r="DV37" s="660"/>
      <c r="DW37" s="643">
        <v>10.199999999999999</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1263374</v>
      </c>
      <c r="S38" s="641"/>
      <c r="T38" s="641"/>
      <c r="U38" s="641"/>
      <c r="V38" s="641"/>
      <c r="W38" s="641"/>
      <c r="X38" s="641"/>
      <c r="Y38" s="642"/>
      <c r="Z38" s="677">
        <v>1.8</v>
      </c>
      <c r="AA38" s="677"/>
      <c r="AB38" s="677"/>
      <c r="AC38" s="677"/>
      <c r="AD38" s="678">
        <v>15392</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1074611</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16405</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4677530</v>
      </c>
      <c r="CS38" s="641"/>
      <c r="CT38" s="641"/>
      <c r="CU38" s="641"/>
      <c r="CV38" s="641"/>
      <c r="CW38" s="641"/>
      <c r="CX38" s="641"/>
      <c r="CY38" s="642"/>
      <c r="CZ38" s="643">
        <v>7</v>
      </c>
      <c r="DA38" s="661"/>
      <c r="DB38" s="661"/>
      <c r="DC38" s="662"/>
      <c r="DD38" s="646">
        <v>3959334</v>
      </c>
      <c r="DE38" s="641"/>
      <c r="DF38" s="641"/>
      <c r="DG38" s="641"/>
      <c r="DH38" s="641"/>
      <c r="DI38" s="641"/>
      <c r="DJ38" s="641"/>
      <c r="DK38" s="642"/>
      <c r="DL38" s="646">
        <v>3316818</v>
      </c>
      <c r="DM38" s="641"/>
      <c r="DN38" s="641"/>
      <c r="DO38" s="641"/>
      <c r="DP38" s="641"/>
      <c r="DQ38" s="641"/>
      <c r="DR38" s="641"/>
      <c r="DS38" s="641"/>
      <c r="DT38" s="641"/>
      <c r="DU38" s="641"/>
      <c r="DV38" s="642"/>
      <c r="DW38" s="643">
        <v>8.1999999999999993</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8102298</v>
      </c>
      <c r="S39" s="641"/>
      <c r="T39" s="641"/>
      <c r="U39" s="641"/>
      <c r="V39" s="641"/>
      <c r="W39" s="641"/>
      <c r="X39" s="641"/>
      <c r="Y39" s="642"/>
      <c r="Z39" s="677">
        <v>11.7</v>
      </c>
      <c r="AA39" s="677"/>
      <c r="AB39" s="677"/>
      <c r="AC39" s="677"/>
      <c r="AD39" s="678" t="s">
        <v>128</v>
      </c>
      <c r="AE39" s="678"/>
      <c r="AF39" s="678"/>
      <c r="AG39" s="678"/>
      <c r="AH39" s="678"/>
      <c r="AI39" s="678"/>
      <c r="AJ39" s="678"/>
      <c r="AK39" s="678"/>
      <c r="AL39" s="643" t="s">
        <v>128</v>
      </c>
      <c r="AM39" s="644"/>
      <c r="AN39" s="644"/>
      <c r="AO39" s="679"/>
      <c r="AQ39" s="680" t="s">
        <v>339</v>
      </c>
      <c r="AR39" s="681"/>
      <c r="AS39" s="681"/>
      <c r="AT39" s="681"/>
      <c r="AU39" s="681"/>
      <c r="AV39" s="681"/>
      <c r="AW39" s="681"/>
      <c r="AX39" s="681"/>
      <c r="AY39" s="682"/>
      <c r="AZ39" s="640">
        <v>199014</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25619</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1433352</v>
      </c>
      <c r="CS39" s="659"/>
      <c r="CT39" s="659"/>
      <c r="CU39" s="659"/>
      <c r="CV39" s="659"/>
      <c r="CW39" s="659"/>
      <c r="CX39" s="659"/>
      <c r="CY39" s="660"/>
      <c r="CZ39" s="643">
        <v>2.1</v>
      </c>
      <c r="DA39" s="661"/>
      <c r="DB39" s="661"/>
      <c r="DC39" s="662"/>
      <c r="DD39" s="646">
        <v>1389823</v>
      </c>
      <c r="DE39" s="659"/>
      <c r="DF39" s="659"/>
      <c r="DG39" s="659"/>
      <c r="DH39" s="659"/>
      <c r="DI39" s="659"/>
      <c r="DJ39" s="659"/>
      <c r="DK39" s="660"/>
      <c r="DL39" s="646" t="s">
        <v>128</v>
      </c>
      <c r="DM39" s="659"/>
      <c r="DN39" s="659"/>
      <c r="DO39" s="659"/>
      <c r="DP39" s="659"/>
      <c r="DQ39" s="659"/>
      <c r="DR39" s="659"/>
      <c r="DS39" s="659"/>
      <c r="DT39" s="659"/>
      <c r="DU39" s="659"/>
      <c r="DV39" s="660"/>
      <c r="DW39" s="643" t="s">
        <v>238</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128</v>
      </c>
      <c r="S40" s="641"/>
      <c r="T40" s="641"/>
      <c r="U40" s="641"/>
      <c r="V40" s="641"/>
      <c r="W40" s="641"/>
      <c r="X40" s="641"/>
      <c r="Y40" s="642"/>
      <c r="Z40" s="677" t="s">
        <v>238</v>
      </c>
      <c r="AA40" s="677"/>
      <c r="AB40" s="677"/>
      <c r="AC40" s="677"/>
      <c r="AD40" s="678" t="s">
        <v>238</v>
      </c>
      <c r="AE40" s="678"/>
      <c r="AF40" s="678"/>
      <c r="AG40" s="678"/>
      <c r="AH40" s="678"/>
      <c r="AI40" s="678"/>
      <c r="AJ40" s="678"/>
      <c r="AK40" s="678"/>
      <c r="AL40" s="643" t="s">
        <v>238</v>
      </c>
      <c r="AM40" s="644"/>
      <c r="AN40" s="644"/>
      <c r="AO40" s="679"/>
      <c r="AQ40" s="680" t="s">
        <v>343</v>
      </c>
      <c r="AR40" s="681"/>
      <c r="AS40" s="681"/>
      <c r="AT40" s="681"/>
      <c r="AU40" s="681"/>
      <c r="AV40" s="681"/>
      <c r="AW40" s="681"/>
      <c r="AX40" s="681"/>
      <c r="AY40" s="682"/>
      <c r="AZ40" s="640" t="s">
        <v>238</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80</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718965</v>
      </c>
      <c r="CS40" s="641"/>
      <c r="CT40" s="641"/>
      <c r="CU40" s="641"/>
      <c r="CV40" s="641"/>
      <c r="CW40" s="641"/>
      <c r="CX40" s="641"/>
      <c r="CY40" s="642"/>
      <c r="CZ40" s="643">
        <v>1.1000000000000001</v>
      </c>
      <c r="DA40" s="661"/>
      <c r="DB40" s="661"/>
      <c r="DC40" s="662"/>
      <c r="DD40" s="646">
        <v>42712</v>
      </c>
      <c r="DE40" s="641"/>
      <c r="DF40" s="641"/>
      <c r="DG40" s="641"/>
      <c r="DH40" s="641"/>
      <c r="DI40" s="641"/>
      <c r="DJ40" s="641"/>
      <c r="DK40" s="642"/>
      <c r="DL40" s="646">
        <v>680</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1460698</v>
      </c>
      <c r="S41" s="641"/>
      <c r="T41" s="641"/>
      <c r="U41" s="641"/>
      <c r="V41" s="641"/>
      <c r="W41" s="641"/>
      <c r="X41" s="641"/>
      <c r="Y41" s="642"/>
      <c r="Z41" s="677">
        <v>2.1</v>
      </c>
      <c r="AA41" s="677"/>
      <c r="AB41" s="677"/>
      <c r="AC41" s="677"/>
      <c r="AD41" s="678" t="s">
        <v>238</v>
      </c>
      <c r="AE41" s="678"/>
      <c r="AF41" s="678"/>
      <c r="AG41" s="678"/>
      <c r="AH41" s="678"/>
      <c r="AI41" s="678"/>
      <c r="AJ41" s="678"/>
      <c r="AK41" s="678"/>
      <c r="AL41" s="643" t="s">
        <v>238</v>
      </c>
      <c r="AM41" s="644"/>
      <c r="AN41" s="644"/>
      <c r="AO41" s="679"/>
      <c r="AQ41" s="680" t="s">
        <v>348</v>
      </c>
      <c r="AR41" s="681"/>
      <c r="AS41" s="681"/>
      <c r="AT41" s="681"/>
      <c r="AU41" s="681"/>
      <c r="AV41" s="681"/>
      <c r="AW41" s="681"/>
      <c r="AX41" s="681"/>
      <c r="AY41" s="682"/>
      <c r="AZ41" s="640">
        <v>1176122</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238</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238</v>
      </c>
      <c r="CS41" s="659"/>
      <c r="CT41" s="659"/>
      <c r="CU41" s="659"/>
      <c r="CV41" s="659"/>
      <c r="CW41" s="659"/>
      <c r="CX41" s="659"/>
      <c r="CY41" s="660"/>
      <c r="CZ41" s="643" t="s">
        <v>238</v>
      </c>
      <c r="DA41" s="661"/>
      <c r="DB41" s="661"/>
      <c r="DC41" s="662"/>
      <c r="DD41" s="646" t="s">
        <v>128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69342686</v>
      </c>
      <c r="S42" s="663"/>
      <c r="T42" s="663"/>
      <c r="U42" s="663"/>
      <c r="V42" s="663"/>
      <c r="W42" s="663"/>
      <c r="X42" s="663"/>
      <c r="Y42" s="665"/>
      <c r="Z42" s="666">
        <v>100</v>
      </c>
      <c r="AA42" s="666"/>
      <c r="AB42" s="666"/>
      <c r="AC42" s="666"/>
      <c r="AD42" s="667">
        <v>38931047</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1618500</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328</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9497492</v>
      </c>
      <c r="CS42" s="641"/>
      <c r="CT42" s="641"/>
      <c r="CU42" s="641"/>
      <c r="CV42" s="641"/>
      <c r="CW42" s="641"/>
      <c r="CX42" s="641"/>
      <c r="CY42" s="642"/>
      <c r="CZ42" s="643">
        <v>14.2</v>
      </c>
      <c r="DA42" s="644"/>
      <c r="DB42" s="644"/>
      <c r="DC42" s="645"/>
      <c r="DD42" s="646">
        <v>1219396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246473</v>
      </c>
      <c r="CS43" s="659"/>
      <c r="CT43" s="659"/>
      <c r="CU43" s="659"/>
      <c r="CV43" s="659"/>
      <c r="CW43" s="659"/>
      <c r="CX43" s="659"/>
      <c r="CY43" s="660"/>
      <c r="CZ43" s="643">
        <v>0.4</v>
      </c>
      <c r="DA43" s="661"/>
      <c r="DB43" s="661"/>
      <c r="DC43" s="662"/>
      <c r="DD43" s="646">
        <v>228445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9127161</v>
      </c>
      <c r="CS44" s="641"/>
      <c r="CT44" s="641"/>
      <c r="CU44" s="641"/>
      <c r="CV44" s="641"/>
      <c r="CW44" s="641"/>
      <c r="CX44" s="641"/>
      <c r="CY44" s="642"/>
      <c r="CZ44" s="643">
        <v>13.6</v>
      </c>
      <c r="DA44" s="644"/>
      <c r="DB44" s="644"/>
      <c r="DC44" s="645"/>
      <c r="DD44" s="646">
        <v>1132756</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3678475</v>
      </c>
      <c r="CS45" s="659"/>
      <c r="CT45" s="659"/>
      <c r="CU45" s="659"/>
      <c r="CV45" s="659"/>
      <c r="CW45" s="659"/>
      <c r="CX45" s="659"/>
      <c r="CY45" s="660"/>
      <c r="CZ45" s="643">
        <v>5.5</v>
      </c>
      <c r="DA45" s="661"/>
      <c r="DB45" s="661"/>
      <c r="DC45" s="662"/>
      <c r="DD45" s="646">
        <v>96251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5153087</v>
      </c>
      <c r="CS46" s="641"/>
      <c r="CT46" s="641"/>
      <c r="CU46" s="641"/>
      <c r="CV46" s="641"/>
      <c r="CW46" s="641"/>
      <c r="CX46" s="641"/>
      <c r="CY46" s="642"/>
      <c r="CZ46" s="643">
        <v>7.7</v>
      </c>
      <c r="DA46" s="644"/>
      <c r="DB46" s="644"/>
      <c r="DC46" s="645"/>
      <c r="DD46" s="646">
        <v>1003246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370331</v>
      </c>
      <c r="CS47" s="659"/>
      <c r="CT47" s="659"/>
      <c r="CU47" s="659"/>
      <c r="CV47" s="659"/>
      <c r="CW47" s="659"/>
      <c r="CX47" s="659"/>
      <c r="CY47" s="660"/>
      <c r="CZ47" s="643">
        <v>0.6</v>
      </c>
      <c r="DA47" s="661"/>
      <c r="DB47" s="661"/>
      <c r="DC47" s="662"/>
      <c r="DD47" s="646">
        <v>86640</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238</v>
      </c>
      <c r="CS48" s="641"/>
      <c r="CT48" s="641"/>
      <c r="CU48" s="641"/>
      <c r="CV48" s="641"/>
      <c r="CW48" s="641"/>
      <c r="CX48" s="641"/>
      <c r="CY48" s="642"/>
      <c r="CZ48" s="643" t="s">
        <v>128</v>
      </c>
      <c r="DA48" s="644"/>
      <c r="DB48" s="644"/>
      <c r="DC48" s="645"/>
      <c r="DD48" s="646" t="s">
        <v>128</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67049248</v>
      </c>
      <c r="CS49" s="625"/>
      <c r="CT49" s="625"/>
      <c r="CU49" s="625"/>
      <c r="CV49" s="625"/>
      <c r="CW49" s="625"/>
      <c r="CX49" s="625"/>
      <c r="CY49" s="626"/>
      <c r="CZ49" s="627">
        <v>100</v>
      </c>
      <c r="DA49" s="628"/>
      <c r="DB49" s="628"/>
      <c r="DC49" s="629"/>
      <c r="DD49" s="630">
        <v>45694726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ksSvARnQxuidpfoQbDsIIdb90IUrYufzoewWrRq929Ckn9tMIx9VyUwUkzWIryJMfPaiFNoFIZYNW1Dn1aI4GA==" saltValue="DgdIsnlkn0m7kR5qBKAmB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Q33" sqref="Q33:U3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69244</v>
      </c>
      <c r="R7" s="1160"/>
      <c r="S7" s="1160"/>
      <c r="T7" s="1160"/>
      <c r="U7" s="1160"/>
      <c r="V7" s="1160">
        <v>66951</v>
      </c>
      <c r="W7" s="1160"/>
      <c r="X7" s="1160"/>
      <c r="Y7" s="1160"/>
      <c r="Z7" s="1160"/>
      <c r="AA7" s="1160">
        <v>2293</v>
      </c>
      <c r="AB7" s="1160"/>
      <c r="AC7" s="1160"/>
      <c r="AD7" s="1160"/>
      <c r="AE7" s="1161"/>
      <c r="AF7" s="1162">
        <v>2026</v>
      </c>
      <c r="AG7" s="1163"/>
      <c r="AH7" s="1163"/>
      <c r="AI7" s="1163"/>
      <c r="AJ7" s="1164"/>
      <c r="AK7" s="1146">
        <v>3600</v>
      </c>
      <c r="AL7" s="1147"/>
      <c r="AM7" s="1147"/>
      <c r="AN7" s="1147"/>
      <c r="AO7" s="1147"/>
      <c r="AP7" s="1147">
        <v>79148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595</v>
      </c>
      <c r="BT7" s="1151"/>
      <c r="BU7" s="1151"/>
      <c r="BV7" s="1151"/>
      <c r="BW7" s="1151"/>
      <c r="BX7" s="1151"/>
      <c r="BY7" s="1151"/>
      <c r="BZ7" s="1151"/>
      <c r="CA7" s="1151"/>
      <c r="CB7" s="1151"/>
      <c r="CC7" s="1151"/>
      <c r="CD7" s="1151"/>
      <c r="CE7" s="1151"/>
      <c r="CF7" s="1151"/>
      <c r="CG7" s="1152"/>
      <c r="CH7" s="1143">
        <v>1</v>
      </c>
      <c r="CI7" s="1144"/>
      <c r="CJ7" s="1144"/>
      <c r="CK7" s="1144"/>
      <c r="CL7" s="1145"/>
      <c r="CM7" s="1143">
        <v>164</v>
      </c>
      <c r="CN7" s="1144"/>
      <c r="CO7" s="1144"/>
      <c r="CP7" s="1144"/>
      <c r="CQ7" s="1145"/>
      <c r="CR7" s="1143">
        <v>79</v>
      </c>
      <c r="CS7" s="1144"/>
      <c r="CT7" s="1144"/>
      <c r="CU7" s="1144"/>
      <c r="CV7" s="1145"/>
      <c r="CW7" s="1143">
        <v>46</v>
      </c>
      <c r="CX7" s="1144"/>
      <c r="CY7" s="1144"/>
      <c r="CZ7" s="1144"/>
      <c r="DA7" s="1145"/>
      <c r="DB7" s="1143" t="s">
        <v>521</v>
      </c>
      <c r="DC7" s="1144"/>
      <c r="DD7" s="1144"/>
      <c r="DE7" s="1144"/>
      <c r="DF7" s="1145"/>
      <c r="DG7" s="1143" t="s">
        <v>521</v>
      </c>
      <c r="DH7" s="1144"/>
      <c r="DI7" s="1144"/>
      <c r="DJ7" s="1144"/>
      <c r="DK7" s="1145"/>
      <c r="DL7" s="1143" t="s">
        <v>521</v>
      </c>
      <c r="DM7" s="1144"/>
      <c r="DN7" s="1144"/>
      <c r="DO7" s="1144"/>
      <c r="DP7" s="1145"/>
      <c r="DQ7" s="1143" t="s">
        <v>521</v>
      </c>
      <c r="DR7" s="1144"/>
      <c r="DS7" s="1144"/>
      <c r="DT7" s="1144"/>
      <c r="DU7" s="1145"/>
      <c r="DV7" s="1170"/>
      <c r="DW7" s="1171"/>
      <c r="DX7" s="1171"/>
      <c r="DY7" s="1171"/>
      <c r="DZ7" s="1172"/>
      <c r="EA7" s="255"/>
    </row>
    <row r="8" spans="1:131" s="256" customFormat="1" ht="26.25" customHeight="1" x14ac:dyDescent="0.15">
      <c r="A8" s="262">
        <v>2</v>
      </c>
      <c r="B8" s="1086" t="s">
        <v>388</v>
      </c>
      <c r="C8" s="1087"/>
      <c r="D8" s="1087"/>
      <c r="E8" s="1087"/>
      <c r="F8" s="1087"/>
      <c r="G8" s="1087"/>
      <c r="H8" s="1087"/>
      <c r="I8" s="1087"/>
      <c r="J8" s="1087"/>
      <c r="K8" s="1087"/>
      <c r="L8" s="1087"/>
      <c r="M8" s="1087"/>
      <c r="N8" s="1087"/>
      <c r="O8" s="1087"/>
      <c r="P8" s="1088"/>
      <c r="Q8" s="1098">
        <v>116</v>
      </c>
      <c r="R8" s="1099"/>
      <c r="S8" s="1099"/>
      <c r="T8" s="1099"/>
      <c r="U8" s="1099"/>
      <c r="V8" s="1099">
        <v>116</v>
      </c>
      <c r="W8" s="1099"/>
      <c r="X8" s="1099"/>
      <c r="Y8" s="1099"/>
      <c r="Z8" s="1099"/>
      <c r="AA8" s="1099" t="s">
        <v>591</v>
      </c>
      <c r="AB8" s="1099"/>
      <c r="AC8" s="1099"/>
      <c r="AD8" s="1099"/>
      <c r="AE8" s="1100"/>
      <c r="AF8" s="1092" t="s">
        <v>128</v>
      </c>
      <c r="AG8" s="1093"/>
      <c r="AH8" s="1093"/>
      <c r="AI8" s="1093"/>
      <c r="AJ8" s="1094"/>
      <c r="AK8" s="1141" t="s">
        <v>590</v>
      </c>
      <c r="AL8" s="1142"/>
      <c r="AM8" s="1142"/>
      <c r="AN8" s="1142"/>
      <c r="AO8" s="1142"/>
      <c r="AP8" s="1142">
        <v>43</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596</v>
      </c>
      <c r="BT8" s="1070"/>
      <c r="BU8" s="1070"/>
      <c r="BV8" s="1070"/>
      <c r="BW8" s="1070"/>
      <c r="BX8" s="1070"/>
      <c r="BY8" s="1070"/>
      <c r="BZ8" s="1070"/>
      <c r="CA8" s="1070"/>
      <c r="CB8" s="1070"/>
      <c r="CC8" s="1070"/>
      <c r="CD8" s="1070"/>
      <c r="CE8" s="1070"/>
      <c r="CF8" s="1070"/>
      <c r="CG8" s="1071"/>
      <c r="CH8" s="1044">
        <v>0</v>
      </c>
      <c r="CI8" s="1045"/>
      <c r="CJ8" s="1045"/>
      <c r="CK8" s="1045"/>
      <c r="CL8" s="1046"/>
      <c r="CM8" s="1044">
        <v>13</v>
      </c>
      <c r="CN8" s="1045"/>
      <c r="CO8" s="1045"/>
      <c r="CP8" s="1045"/>
      <c r="CQ8" s="1046"/>
      <c r="CR8" s="1044">
        <v>10</v>
      </c>
      <c r="CS8" s="1045"/>
      <c r="CT8" s="1045"/>
      <c r="CU8" s="1045"/>
      <c r="CV8" s="1046"/>
      <c r="CW8" s="1044" t="s">
        <v>590</v>
      </c>
      <c r="CX8" s="1045"/>
      <c r="CY8" s="1045"/>
      <c r="CZ8" s="1045"/>
      <c r="DA8" s="1046"/>
      <c r="DB8" s="1044" t="s">
        <v>521</v>
      </c>
      <c r="DC8" s="1045"/>
      <c r="DD8" s="1045"/>
      <c r="DE8" s="1045"/>
      <c r="DF8" s="1046"/>
      <c r="DG8" s="1044" t="s">
        <v>521</v>
      </c>
      <c r="DH8" s="1045"/>
      <c r="DI8" s="1045"/>
      <c r="DJ8" s="1045"/>
      <c r="DK8" s="1046"/>
      <c r="DL8" s="1044" t="s">
        <v>521</v>
      </c>
      <c r="DM8" s="1045"/>
      <c r="DN8" s="1045"/>
      <c r="DO8" s="1045"/>
      <c r="DP8" s="1046"/>
      <c r="DQ8" s="1044" t="s">
        <v>521</v>
      </c>
      <c r="DR8" s="1045"/>
      <c r="DS8" s="1045"/>
      <c r="DT8" s="1045"/>
      <c r="DU8" s="1046"/>
      <c r="DV8" s="1047"/>
      <c r="DW8" s="1048"/>
      <c r="DX8" s="1048"/>
      <c r="DY8" s="1048"/>
      <c r="DZ8" s="1049"/>
      <c r="EA8" s="255"/>
    </row>
    <row r="9" spans="1:131" s="256" customFormat="1" ht="26.25" customHeight="1" x14ac:dyDescent="0.15">
      <c r="A9" s="262">
        <v>3</v>
      </c>
      <c r="B9" s="1086" t="s">
        <v>389</v>
      </c>
      <c r="C9" s="1087"/>
      <c r="D9" s="1087"/>
      <c r="E9" s="1087"/>
      <c r="F9" s="1087"/>
      <c r="G9" s="1087"/>
      <c r="H9" s="1087"/>
      <c r="I9" s="1087"/>
      <c r="J9" s="1087"/>
      <c r="K9" s="1087"/>
      <c r="L9" s="1087"/>
      <c r="M9" s="1087"/>
      <c r="N9" s="1087"/>
      <c r="O9" s="1087"/>
      <c r="P9" s="1088"/>
      <c r="Q9" s="1098">
        <v>177</v>
      </c>
      <c r="R9" s="1099"/>
      <c r="S9" s="1099"/>
      <c r="T9" s="1099"/>
      <c r="U9" s="1099"/>
      <c r="V9" s="1099">
        <v>177</v>
      </c>
      <c r="W9" s="1099"/>
      <c r="X9" s="1099"/>
      <c r="Y9" s="1099"/>
      <c r="Z9" s="1099"/>
      <c r="AA9" s="1099" t="s">
        <v>590</v>
      </c>
      <c r="AB9" s="1099"/>
      <c r="AC9" s="1099"/>
      <c r="AD9" s="1099"/>
      <c r="AE9" s="1100"/>
      <c r="AF9" s="1092" t="s">
        <v>128</v>
      </c>
      <c r="AG9" s="1093"/>
      <c r="AH9" s="1093"/>
      <c r="AI9" s="1093"/>
      <c r="AJ9" s="1094"/>
      <c r="AK9" s="1141">
        <v>156</v>
      </c>
      <c r="AL9" s="1142"/>
      <c r="AM9" s="1142"/>
      <c r="AN9" s="1142"/>
      <c r="AO9" s="1142"/>
      <c r="AP9" s="1142">
        <v>63</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597</v>
      </c>
      <c r="BT9" s="1070"/>
      <c r="BU9" s="1070"/>
      <c r="BV9" s="1070"/>
      <c r="BW9" s="1070"/>
      <c r="BX9" s="1070"/>
      <c r="BY9" s="1070"/>
      <c r="BZ9" s="1070"/>
      <c r="CA9" s="1070"/>
      <c r="CB9" s="1070"/>
      <c r="CC9" s="1070"/>
      <c r="CD9" s="1070"/>
      <c r="CE9" s="1070"/>
      <c r="CF9" s="1070"/>
      <c r="CG9" s="1071"/>
      <c r="CH9" s="1044">
        <v>1</v>
      </c>
      <c r="CI9" s="1045"/>
      <c r="CJ9" s="1045"/>
      <c r="CK9" s="1045"/>
      <c r="CL9" s="1046"/>
      <c r="CM9" s="1044">
        <v>18</v>
      </c>
      <c r="CN9" s="1045"/>
      <c r="CO9" s="1045"/>
      <c r="CP9" s="1045"/>
      <c r="CQ9" s="1046"/>
      <c r="CR9" s="1044">
        <v>67</v>
      </c>
      <c r="CS9" s="1045"/>
      <c r="CT9" s="1045"/>
      <c r="CU9" s="1045"/>
      <c r="CV9" s="1046"/>
      <c r="CW9" s="1044" t="s">
        <v>599</v>
      </c>
      <c r="CX9" s="1045"/>
      <c r="CY9" s="1045"/>
      <c r="CZ9" s="1045"/>
      <c r="DA9" s="1046"/>
      <c r="DB9" s="1044" t="s">
        <v>521</v>
      </c>
      <c r="DC9" s="1045"/>
      <c r="DD9" s="1045"/>
      <c r="DE9" s="1045"/>
      <c r="DF9" s="1046"/>
      <c r="DG9" s="1044" t="s">
        <v>521</v>
      </c>
      <c r="DH9" s="1045"/>
      <c r="DI9" s="1045"/>
      <c r="DJ9" s="1045"/>
      <c r="DK9" s="1046"/>
      <c r="DL9" s="1044" t="s">
        <v>521</v>
      </c>
      <c r="DM9" s="1045"/>
      <c r="DN9" s="1045"/>
      <c r="DO9" s="1045"/>
      <c r="DP9" s="1046"/>
      <c r="DQ9" s="1044" t="s">
        <v>521</v>
      </c>
      <c r="DR9" s="1045"/>
      <c r="DS9" s="1045"/>
      <c r="DT9" s="1045"/>
      <c r="DU9" s="1046"/>
      <c r="DV9" s="1047"/>
      <c r="DW9" s="1048"/>
      <c r="DX9" s="1048"/>
      <c r="DY9" s="1048"/>
      <c r="DZ9" s="1049"/>
      <c r="EA9" s="255"/>
    </row>
    <row r="10" spans="1:131" s="256" customFormat="1" ht="26.25" customHeight="1" x14ac:dyDescent="0.15">
      <c r="A10" s="262">
        <v>4</v>
      </c>
      <c r="B10" s="1086" t="s">
        <v>390</v>
      </c>
      <c r="C10" s="1087"/>
      <c r="D10" s="1087"/>
      <c r="E10" s="1087"/>
      <c r="F10" s="1087"/>
      <c r="G10" s="1087"/>
      <c r="H10" s="1087"/>
      <c r="I10" s="1087"/>
      <c r="J10" s="1087"/>
      <c r="K10" s="1087"/>
      <c r="L10" s="1087"/>
      <c r="M10" s="1087"/>
      <c r="N10" s="1087"/>
      <c r="O10" s="1087"/>
      <c r="P10" s="1088"/>
      <c r="Q10" s="1098">
        <v>8</v>
      </c>
      <c r="R10" s="1099"/>
      <c r="S10" s="1099"/>
      <c r="T10" s="1099"/>
      <c r="U10" s="1099"/>
      <c r="V10" s="1099">
        <v>8</v>
      </c>
      <c r="W10" s="1099"/>
      <c r="X10" s="1099"/>
      <c r="Y10" s="1099"/>
      <c r="Z10" s="1099"/>
      <c r="AA10" s="1099">
        <v>0</v>
      </c>
      <c r="AB10" s="1099"/>
      <c r="AC10" s="1099"/>
      <c r="AD10" s="1099"/>
      <c r="AE10" s="1100"/>
      <c r="AF10" s="1092">
        <v>0</v>
      </c>
      <c r="AG10" s="1093"/>
      <c r="AH10" s="1093"/>
      <c r="AI10" s="1093"/>
      <c r="AJ10" s="1094"/>
      <c r="AK10" s="1141">
        <v>1</v>
      </c>
      <c r="AL10" s="1142"/>
      <c r="AM10" s="1142"/>
      <c r="AN10" s="1142"/>
      <c r="AO10" s="1142"/>
      <c r="AP10" s="1142" t="s">
        <v>590</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598</v>
      </c>
      <c r="BT10" s="1070"/>
      <c r="BU10" s="1070"/>
      <c r="BV10" s="1070"/>
      <c r="BW10" s="1070"/>
      <c r="BX10" s="1070"/>
      <c r="BY10" s="1070"/>
      <c r="BZ10" s="1070"/>
      <c r="CA10" s="1070"/>
      <c r="CB10" s="1070"/>
      <c r="CC10" s="1070"/>
      <c r="CD10" s="1070"/>
      <c r="CE10" s="1070"/>
      <c r="CF10" s="1070"/>
      <c r="CG10" s="1071"/>
      <c r="CH10" s="1044">
        <v>0</v>
      </c>
      <c r="CI10" s="1045"/>
      <c r="CJ10" s="1045"/>
      <c r="CK10" s="1045"/>
      <c r="CL10" s="1046"/>
      <c r="CM10" s="1044">
        <v>34</v>
      </c>
      <c r="CN10" s="1045"/>
      <c r="CO10" s="1045"/>
      <c r="CP10" s="1045"/>
      <c r="CQ10" s="1046"/>
      <c r="CR10" s="1044">
        <v>30</v>
      </c>
      <c r="CS10" s="1045"/>
      <c r="CT10" s="1045"/>
      <c r="CU10" s="1045"/>
      <c r="CV10" s="1046"/>
      <c r="CW10" s="1044" t="s">
        <v>590</v>
      </c>
      <c r="CX10" s="1045"/>
      <c r="CY10" s="1045"/>
      <c r="CZ10" s="1045"/>
      <c r="DA10" s="1046"/>
      <c r="DB10" s="1044" t="s">
        <v>521</v>
      </c>
      <c r="DC10" s="1045"/>
      <c r="DD10" s="1045"/>
      <c r="DE10" s="1045"/>
      <c r="DF10" s="1046"/>
      <c r="DG10" s="1044" t="s">
        <v>521</v>
      </c>
      <c r="DH10" s="1045"/>
      <c r="DI10" s="1045"/>
      <c r="DJ10" s="1045"/>
      <c r="DK10" s="1046"/>
      <c r="DL10" s="1044" t="s">
        <v>521</v>
      </c>
      <c r="DM10" s="1045"/>
      <c r="DN10" s="1045"/>
      <c r="DO10" s="1045"/>
      <c r="DP10" s="1046"/>
      <c r="DQ10" s="1044" t="s">
        <v>521</v>
      </c>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391</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392</v>
      </c>
      <c r="B23" s="999" t="s">
        <v>393</v>
      </c>
      <c r="C23" s="1000"/>
      <c r="D23" s="1000"/>
      <c r="E23" s="1000"/>
      <c r="F23" s="1000"/>
      <c r="G23" s="1000"/>
      <c r="H23" s="1000"/>
      <c r="I23" s="1000"/>
      <c r="J23" s="1000"/>
      <c r="K23" s="1000"/>
      <c r="L23" s="1000"/>
      <c r="M23" s="1000"/>
      <c r="N23" s="1000"/>
      <c r="O23" s="1000"/>
      <c r="P23" s="1001"/>
      <c r="Q23" s="1123">
        <v>69342</v>
      </c>
      <c r="R23" s="1124"/>
      <c r="S23" s="1124"/>
      <c r="T23" s="1124"/>
      <c r="U23" s="1124"/>
      <c r="V23" s="1124">
        <v>67049</v>
      </c>
      <c r="W23" s="1124"/>
      <c r="X23" s="1124"/>
      <c r="Y23" s="1124"/>
      <c r="Z23" s="1124"/>
      <c r="AA23" s="1124">
        <v>2293</v>
      </c>
      <c r="AB23" s="1124"/>
      <c r="AC23" s="1124"/>
      <c r="AD23" s="1124"/>
      <c r="AE23" s="1125"/>
      <c r="AF23" s="1126">
        <v>2026</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394</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405</v>
      </c>
      <c r="C28" s="1106"/>
      <c r="D28" s="1106"/>
      <c r="E28" s="1106"/>
      <c r="F28" s="1106"/>
      <c r="G28" s="1106"/>
      <c r="H28" s="1106"/>
      <c r="I28" s="1106"/>
      <c r="J28" s="1106"/>
      <c r="K28" s="1106"/>
      <c r="L28" s="1106"/>
      <c r="M28" s="1106"/>
      <c r="N28" s="1106"/>
      <c r="O28" s="1106"/>
      <c r="P28" s="1107"/>
      <c r="Q28" s="1108">
        <v>11902</v>
      </c>
      <c r="R28" s="1109"/>
      <c r="S28" s="1109"/>
      <c r="T28" s="1109"/>
      <c r="U28" s="1109"/>
      <c r="V28" s="1109">
        <v>11741</v>
      </c>
      <c r="W28" s="1109"/>
      <c r="X28" s="1109"/>
      <c r="Y28" s="1109"/>
      <c r="Z28" s="1109"/>
      <c r="AA28" s="1109">
        <v>161</v>
      </c>
      <c r="AB28" s="1109"/>
      <c r="AC28" s="1109"/>
      <c r="AD28" s="1109"/>
      <c r="AE28" s="1110"/>
      <c r="AF28" s="1111">
        <v>161</v>
      </c>
      <c r="AG28" s="1109"/>
      <c r="AH28" s="1109"/>
      <c r="AI28" s="1109"/>
      <c r="AJ28" s="1112"/>
      <c r="AK28" s="1113">
        <v>879</v>
      </c>
      <c r="AL28" s="1101"/>
      <c r="AM28" s="1101"/>
      <c r="AN28" s="1101"/>
      <c r="AO28" s="1101"/>
      <c r="AP28" s="1101" t="s">
        <v>590</v>
      </c>
      <c r="AQ28" s="1101"/>
      <c r="AR28" s="1101"/>
      <c r="AS28" s="1101"/>
      <c r="AT28" s="1101"/>
      <c r="AU28" s="1101" t="s">
        <v>590</v>
      </c>
      <c r="AV28" s="1101"/>
      <c r="AW28" s="1101"/>
      <c r="AX28" s="1101"/>
      <c r="AY28" s="1101"/>
      <c r="AZ28" s="1102" t="s">
        <v>590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406</v>
      </c>
      <c r="C29" s="1087"/>
      <c r="D29" s="1087"/>
      <c r="E29" s="1087"/>
      <c r="F29" s="1087"/>
      <c r="G29" s="1087"/>
      <c r="H29" s="1087"/>
      <c r="I29" s="1087"/>
      <c r="J29" s="1087"/>
      <c r="K29" s="1087"/>
      <c r="L29" s="1087"/>
      <c r="M29" s="1087"/>
      <c r="N29" s="1087"/>
      <c r="O29" s="1087"/>
      <c r="P29" s="1088"/>
      <c r="Q29" s="1098">
        <v>483</v>
      </c>
      <c r="R29" s="1099"/>
      <c r="S29" s="1099"/>
      <c r="T29" s="1099"/>
      <c r="U29" s="1099"/>
      <c r="V29" s="1099">
        <v>483</v>
      </c>
      <c r="W29" s="1099"/>
      <c r="X29" s="1099"/>
      <c r="Y29" s="1099"/>
      <c r="Z29" s="1099"/>
      <c r="AA29" s="1099">
        <v>0</v>
      </c>
      <c r="AB29" s="1099"/>
      <c r="AC29" s="1099"/>
      <c r="AD29" s="1099"/>
      <c r="AE29" s="1100"/>
      <c r="AF29" s="1092">
        <v>0</v>
      </c>
      <c r="AG29" s="1093"/>
      <c r="AH29" s="1093"/>
      <c r="AI29" s="1093"/>
      <c r="AJ29" s="1094"/>
      <c r="AK29" s="1035">
        <v>208</v>
      </c>
      <c r="AL29" s="1026"/>
      <c r="AM29" s="1026"/>
      <c r="AN29" s="1026"/>
      <c r="AO29" s="1026"/>
      <c r="AP29" s="1026">
        <v>374</v>
      </c>
      <c r="AQ29" s="1026"/>
      <c r="AR29" s="1026"/>
      <c r="AS29" s="1026"/>
      <c r="AT29" s="1026"/>
      <c r="AU29" s="1026">
        <v>140</v>
      </c>
      <c r="AV29" s="1026"/>
      <c r="AW29" s="1026"/>
      <c r="AX29" s="1026"/>
      <c r="AY29" s="1026"/>
      <c r="AZ29" s="1097" t="s">
        <v>590</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407</v>
      </c>
      <c r="C30" s="1087"/>
      <c r="D30" s="1087"/>
      <c r="E30" s="1087"/>
      <c r="F30" s="1087"/>
      <c r="G30" s="1087"/>
      <c r="H30" s="1087"/>
      <c r="I30" s="1087"/>
      <c r="J30" s="1087"/>
      <c r="K30" s="1087"/>
      <c r="L30" s="1087"/>
      <c r="M30" s="1087"/>
      <c r="N30" s="1087"/>
      <c r="O30" s="1087"/>
      <c r="P30" s="1088"/>
      <c r="Q30" s="1098">
        <v>1319</v>
      </c>
      <c r="R30" s="1099"/>
      <c r="S30" s="1099"/>
      <c r="T30" s="1099"/>
      <c r="U30" s="1099"/>
      <c r="V30" s="1099">
        <v>1318</v>
      </c>
      <c r="W30" s="1099"/>
      <c r="X30" s="1099"/>
      <c r="Y30" s="1099"/>
      <c r="Z30" s="1099"/>
      <c r="AA30" s="1099">
        <v>1</v>
      </c>
      <c r="AB30" s="1099"/>
      <c r="AC30" s="1099"/>
      <c r="AD30" s="1099"/>
      <c r="AE30" s="1100"/>
      <c r="AF30" s="1092">
        <v>1</v>
      </c>
      <c r="AG30" s="1093"/>
      <c r="AH30" s="1093"/>
      <c r="AI30" s="1093"/>
      <c r="AJ30" s="1094"/>
      <c r="AK30" s="1035">
        <v>349</v>
      </c>
      <c r="AL30" s="1026"/>
      <c r="AM30" s="1026"/>
      <c r="AN30" s="1026"/>
      <c r="AO30" s="1026"/>
      <c r="AP30" s="1026" t="s">
        <v>590</v>
      </c>
      <c r="AQ30" s="1026"/>
      <c r="AR30" s="1026"/>
      <c r="AS30" s="1026"/>
      <c r="AT30" s="1026"/>
      <c r="AU30" s="1026" t="s">
        <v>590</v>
      </c>
      <c r="AV30" s="1026"/>
      <c r="AW30" s="1026"/>
      <c r="AX30" s="1026"/>
      <c r="AY30" s="1026"/>
      <c r="AZ30" s="1097" t="s">
        <v>590</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408</v>
      </c>
      <c r="C31" s="1087"/>
      <c r="D31" s="1087"/>
      <c r="E31" s="1087"/>
      <c r="F31" s="1087"/>
      <c r="G31" s="1087"/>
      <c r="H31" s="1087"/>
      <c r="I31" s="1087"/>
      <c r="J31" s="1087"/>
      <c r="K31" s="1087"/>
      <c r="L31" s="1087"/>
      <c r="M31" s="1087"/>
      <c r="N31" s="1087"/>
      <c r="O31" s="1087"/>
      <c r="P31" s="1088"/>
      <c r="Q31" s="1098">
        <v>3825</v>
      </c>
      <c r="R31" s="1099"/>
      <c r="S31" s="1099"/>
      <c r="T31" s="1099"/>
      <c r="U31" s="1099"/>
      <c r="V31" s="1099">
        <v>3402</v>
      </c>
      <c r="W31" s="1099"/>
      <c r="X31" s="1099"/>
      <c r="Y31" s="1099"/>
      <c r="Z31" s="1099"/>
      <c r="AA31" s="1099">
        <v>423</v>
      </c>
      <c r="AB31" s="1099"/>
      <c r="AC31" s="1099"/>
      <c r="AD31" s="1099"/>
      <c r="AE31" s="1100"/>
      <c r="AF31" s="1092">
        <v>1828</v>
      </c>
      <c r="AG31" s="1093"/>
      <c r="AH31" s="1093"/>
      <c r="AI31" s="1093"/>
      <c r="AJ31" s="1094"/>
      <c r="AK31" s="1035">
        <v>1025</v>
      </c>
      <c r="AL31" s="1026"/>
      <c r="AM31" s="1026"/>
      <c r="AN31" s="1026"/>
      <c r="AO31" s="1026"/>
      <c r="AP31" s="1026">
        <v>25600</v>
      </c>
      <c r="AQ31" s="1026"/>
      <c r="AR31" s="1026"/>
      <c r="AS31" s="1026"/>
      <c r="AT31" s="1026"/>
      <c r="AU31" s="1026">
        <v>11827</v>
      </c>
      <c r="AV31" s="1026"/>
      <c r="AW31" s="1026"/>
      <c r="AX31" s="1026"/>
      <c r="AY31" s="1026"/>
      <c r="AZ31" s="1097" t="s">
        <v>590</v>
      </c>
      <c r="BA31" s="1097"/>
      <c r="BB31" s="1097"/>
      <c r="BC31" s="1097"/>
      <c r="BD31" s="1097"/>
      <c r="BE31" s="1081" t="s">
        <v>409</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410</v>
      </c>
      <c r="C32" s="1087"/>
      <c r="D32" s="1087"/>
      <c r="E32" s="1087"/>
      <c r="F32" s="1087"/>
      <c r="G32" s="1087"/>
      <c r="H32" s="1087"/>
      <c r="I32" s="1087"/>
      <c r="J32" s="1087"/>
      <c r="K32" s="1087"/>
      <c r="L32" s="1087"/>
      <c r="M32" s="1087"/>
      <c r="N32" s="1087"/>
      <c r="O32" s="1087"/>
      <c r="P32" s="1088"/>
      <c r="Q32" s="1098">
        <v>37</v>
      </c>
      <c r="R32" s="1099"/>
      <c r="S32" s="1099"/>
      <c r="T32" s="1099"/>
      <c r="U32" s="1099"/>
      <c r="V32" s="1099">
        <v>22</v>
      </c>
      <c r="W32" s="1099"/>
      <c r="X32" s="1099"/>
      <c r="Y32" s="1099"/>
      <c r="Z32" s="1099"/>
      <c r="AA32" s="1099">
        <v>16</v>
      </c>
      <c r="AB32" s="1099"/>
      <c r="AC32" s="1099"/>
      <c r="AD32" s="1099"/>
      <c r="AE32" s="1100"/>
      <c r="AF32" s="1092">
        <v>91</v>
      </c>
      <c r="AG32" s="1093"/>
      <c r="AH32" s="1093"/>
      <c r="AI32" s="1093"/>
      <c r="AJ32" s="1094"/>
      <c r="AK32" s="1035" t="s">
        <v>590</v>
      </c>
      <c r="AL32" s="1026"/>
      <c r="AM32" s="1026"/>
      <c r="AN32" s="1026"/>
      <c r="AO32" s="1026"/>
      <c r="AP32" s="1026">
        <v>49</v>
      </c>
      <c r="AQ32" s="1026"/>
      <c r="AR32" s="1026"/>
      <c r="AS32" s="1026"/>
      <c r="AT32" s="1026"/>
      <c r="AU32" s="1026" t="s">
        <v>590</v>
      </c>
      <c r="AV32" s="1026"/>
      <c r="AW32" s="1026"/>
      <c r="AX32" s="1026"/>
      <c r="AY32" s="1026"/>
      <c r="AZ32" s="1097" t="s">
        <v>590</v>
      </c>
      <c r="BA32" s="1097"/>
      <c r="BB32" s="1097"/>
      <c r="BC32" s="1097"/>
      <c r="BD32" s="1097"/>
      <c r="BE32" s="1081" t="s">
        <v>409</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411</v>
      </c>
      <c r="C33" s="1087"/>
      <c r="D33" s="1087"/>
      <c r="E33" s="1087"/>
      <c r="F33" s="1087"/>
      <c r="G33" s="1087"/>
      <c r="H33" s="1087"/>
      <c r="I33" s="1087"/>
      <c r="J33" s="1087"/>
      <c r="K33" s="1087"/>
      <c r="L33" s="1087"/>
      <c r="M33" s="1087"/>
      <c r="N33" s="1087"/>
      <c r="O33" s="1087"/>
      <c r="P33" s="1088"/>
      <c r="Q33" s="1098">
        <v>1044</v>
      </c>
      <c r="R33" s="1099"/>
      <c r="S33" s="1099"/>
      <c r="T33" s="1099"/>
      <c r="U33" s="1099"/>
      <c r="V33" s="1099">
        <v>1018</v>
      </c>
      <c r="W33" s="1099"/>
      <c r="X33" s="1099"/>
      <c r="Y33" s="1099"/>
      <c r="Z33" s="1099"/>
      <c r="AA33" s="1099">
        <v>26</v>
      </c>
      <c r="AB33" s="1099"/>
      <c r="AC33" s="1099"/>
      <c r="AD33" s="1099"/>
      <c r="AE33" s="1100"/>
      <c r="AF33" s="1092">
        <v>907</v>
      </c>
      <c r="AG33" s="1093"/>
      <c r="AH33" s="1093"/>
      <c r="AI33" s="1093"/>
      <c r="AJ33" s="1094"/>
      <c r="AK33" s="1035">
        <v>120</v>
      </c>
      <c r="AL33" s="1026"/>
      <c r="AM33" s="1026"/>
      <c r="AN33" s="1026"/>
      <c r="AO33" s="1026"/>
      <c r="AP33" s="1026">
        <v>1035</v>
      </c>
      <c r="AQ33" s="1026"/>
      <c r="AR33" s="1026"/>
      <c r="AS33" s="1026"/>
      <c r="AT33" s="1026"/>
      <c r="AU33" s="1026">
        <v>543</v>
      </c>
      <c r="AV33" s="1026"/>
      <c r="AW33" s="1026"/>
      <c r="AX33" s="1026"/>
      <c r="AY33" s="1026"/>
      <c r="AZ33" s="1097" t="s">
        <v>591</v>
      </c>
      <c r="BA33" s="1097"/>
      <c r="BB33" s="1097"/>
      <c r="BC33" s="1097"/>
      <c r="BD33" s="1097"/>
      <c r="BE33" s="1081" t="s">
        <v>412</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413</v>
      </c>
      <c r="C34" s="1087"/>
      <c r="D34" s="1087"/>
      <c r="E34" s="1087"/>
      <c r="F34" s="1087"/>
      <c r="G34" s="1087"/>
      <c r="H34" s="1087"/>
      <c r="I34" s="1087"/>
      <c r="J34" s="1087"/>
      <c r="K34" s="1087"/>
      <c r="L34" s="1087"/>
      <c r="M34" s="1087"/>
      <c r="N34" s="1087"/>
      <c r="O34" s="1087"/>
      <c r="P34" s="1088"/>
      <c r="Q34" s="1098">
        <v>3722</v>
      </c>
      <c r="R34" s="1099"/>
      <c r="S34" s="1099"/>
      <c r="T34" s="1099"/>
      <c r="U34" s="1099"/>
      <c r="V34" s="1099">
        <v>3535</v>
      </c>
      <c r="W34" s="1099"/>
      <c r="X34" s="1099"/>
      <c r="Y34" s="1099"/>
      <c r="Z34" s="1099"/>
      <c r="AA34" s="1099">
        <v>187</v>
      </c>
      <c r="AB34" s="1099"/>
      <c r="AC34" s="1099"/>
      <c r="AD34" s="1099"/>
      <c r="AE34" s="1100"/>
      <c r="AF34" s="1092">
        <v>183</v>
      </c>
      <c r="AG34" s="1093"/>
      <c r="AH34" s="1093"/>
      <c r="AI34" s="1093"/>
      <c r="AJ34" s="1094"/>
      <c r="AK34" s="1035">
        <v>1530</v>
      </c>
      <c r="AL34" s="1026"/>
      <c r="AM34" s="1026"/>
      <c r="AN34" s="1026"/>
      <c r="AO34" s="1026"/>
      <c r="AP34" s="1026">
        <v>18026</v>
      </c>
      <c r="AQ34" s="1026"/>
      <c r="AR34" s="1026"/>
      <c r="AS34" s="1026"/>
      <c r="AT34" s="1026"/>
      <c r="AU34" s="1026">
        <v>15845</v>
      </c>
      <c r="AV34" s="1026"/>
      <c r="AW34" s="1026"/>
      <c r="AX34" s="1026"/>
      <c r="AY34" s="1026"/>
      <c r="AZ34" s="1097" t="s">
        <v>590</v>
      </c>
      <c r="BA34" s="1097"/>
      <c r="BB34" s="1097"/>
      <c r="BC34" s="1097"/>
      <c r="BD34" s="1097"/>
      <c r="BE34" s="1081" t="s">
        <v>414</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t="s">
        <v>415</v>
      </c>
      <c r="C35" s="1087"/>
      <c r="D35" s="1087"/>
      <c r="E35" s="1087"/>
      <c r="F35" s="1087"/>
      <c r="G35" s="1087"/>
      <c r="H35" s="1087"/>
      <c r="I35" s="1087"/>
      <c r="J35" s="1087"/>
      <c r="K35" s="1087"/>
      <c r="L35" s="1087"/>
      <c r="M35" s="1087"/>
      <c r="N35" s="1087"/>
      <c r="O35" s="1087"/>
      <c r="P35" s="1088"/>
      <c r="Q35" s="1098">
        <v>366</v>
      </c>
      <c r="R35" s="1099"/>
      <c r="S35" s="1099"/>
      <c r="T35" s="1099"/>
      <c r="U35" s="1099"/>
      <c r="V35" s="1099">
        <v>360</v>
      </c>
      <c r="W35" s="1099"/>
      <c r="X35" s="1099"/>
      <c r="Y35" s="1099"/>
      <c r="Z35" s="1099"/>
      <c r="AA35" s="1099">
        <v>6</v>
      </c>
      <c r="AB35" s="1099"/>
      <c r="AC35" s="1099"/>
      <c r="AD35" s="1099"/>
      <c r="AE35" s="1100"/>
      <c r="AF35" s="1092">
        <v>6</v>
      </c>
      <c r="AG35" s="1093"/>
      <c r="AH35" s="1093"/>
      <c r="AI35" s="1093"/>
      <c r="AJ35" s="1094"/>
      <c r="AK35" s="1035">
        <v>287</v>
      </c>
      <c r="AL35" s="1026"/>
      <c r="AM35" s="1026"/>
      <c r="AN35" s="1026"/>
      <c r="AO35" s="1026"/>
      <c r="AP35" s="1026">
        <v>1952</v>
      </c>
      <c r="AQ35" s="1026"/>
      <c r="AR35" s="1026"/>
      <c r="AS35" s="1026"/>
      <c r="AT35" s="1026"/>
      <c r="AU35" s="1026">
        <v>1823</v>
      </c>
      <c r="AV35" s="1026"/>
      <c r="AW35" s="1026"/>
      <c r="AX35" s="1026"/>
      <c r="AY35" s="1026"/>
      <c r="AZ35" s="1097" t="s">
        <v>590</v>
      </c>
      <c r="BA35" s="1097"/>
      <c r="BB35" s="1097"/>
      <c r="BC35" s="1097"/>
      <c r="BD35" s="1097"/>
      <c r="BE35" s="1081" t="s">
        <v>416</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t="s">
        <v>417</v>
      </c>
      <c r="C36" s="1087"/>
      <c r="D36" s="1087"/>
      <c r="E36" s="1087"/>
      <c r="F36" s="1087"/>
      <c r="G36" s="1087"/>
      <c r="H36" s="1087"/>
      <c r="I36" s="1087"/>
      <c r="J36" s="1087"/>
      <c r="K36" s="1087"/>
      <c r="L36" s="1087"/>
      <c r="M36" s="1087"/>
      <c r="N36" s="1087"/>
      <c r="O36" s="1087"/>
      <c r="P36" s="1088"/>
      <c r="Q36" s="1098">
        <v>96</v>
      </c>
      <c r="R36" s="1099"/>
      <c r="S36" s="1099"/>
      <c r="T36" s="1099"/>
      <c r="U36" s="1099"/>
      <c r="V36" s="1099">
        <v>96</v>
      </c>
      <c r="W36" s="1099"/>
      <c r="X36" s="1099"/>
      <c r="Y36" s="1099"/>
      <c r="Z36" s="1099"/>
      <c r="AA36" s="1099">
        <v>0</v>
      </c>
      <c r="AB36" s="1099"/>
      <c r="AC36" s="1099"/>
      <c r="AD36" s="1099"/>
      <c r="AE36" s="1100"/>
      <c r="AF36" s="1092">
        <v>0</v>
      </c>
      <c r="AG36" s="1093"/>
      <c r="AH36" s="1093"/>
      <c r="AI36" s="1093"/>
      <c r="AJ36" s="1094"/>
      <c r="AK36" s="1035">
        <v>66</v>
      </c>
      <c r="AL36" s="1026"/>
      <c r="AM36" s="1026"/>
      <c r="AN36" s="1026"/>
      <c r="AO36" s="1026"/>
      <c r="AP36" s="1026">
        <v>565</v>
      </c>
      <c r="AQ36" s="1026"/>
      <c r="AR36" s="1026"/>
      <c r="AS36" s="1026"/>
      <c r="AT36" s="1026"/>
      <c r="AU36" s="1026">
        <v>448</v>
      </c>
      <c r="AV36" s="1026"/>
      <c r="AW36" s="1026"/>
      <c r="AX36" s="1026"/>
      <c r="AY36" s="1026"/>
      <c r="AZ36" s="1097" t="s">
        <v>590</v>
      </c>
      <c r="BA36" s="1097"/>
      <c r="BB36" s="1097"/>
      <c r="BC36" s="1097"/>
      <c r="BD36" s="1097"/>
      <c r="BE36" s="1081" t="s">
        <v>416</v>
      </c>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t="s">
        <v>418</v>
      </c>
      <c r="C37" s="1087"/>
      <c r="D37" s="1087"/>
      <c r="E37" s="1087"/>
      <c r="F37" s="1087"/>
      <c r="G37" s="1087"/>
      <c r="H37" s="1087"/>
      <c r="I37" s="1087"/>
      <c r="J37" s="1087"/>
      <c r="K37" s="1087"/>
      <c r="L37" s="1087"/>
      <c r="M37" s="1087"/>
      <c r="N37" s="1087"/>
      <c r="O37" s="1087"/>
      <c r="P37" s="1088"/>
      <c r="Q37" s="1098">
        <v>20</v>
      </c>
      <c r="R37" s="1099"/>
      <c r="S37" s="1099"/>
      <c r="T37" s="1099"/>
      <c r="U37" s="1099"/>
      <c r="V37" s="1099">
        <v>20</v>
      </c>
      <c r="W37" s="1099"/>
      <c r="X37" s="1099"/>
      <c r="Y37" s="1099"/>
      <c r="Z37" s="1099"/>
      <c r="AA37" s="1099">
        <v>0</v>
      </c>
      <c r="AB37" s="1099"/>
      <c r="AC37" s="1099"/>
      <c r="AD37" s="1099"/>
      <c r="AE37" s="1100"/>
      <c r="AF37" s="1092">
        <v>52</v>
      </c>
      <c r="AG37" s="1093"/>
      <c r="AH37" s="1093"/>
      <c r="AI37" s="1093"/>
      <c r="AJ37" s="1094"/>
      <c r="AK37" s="1035">
        <v>12</v>
      </c>
      <c r="AL37" s="1026"/>
      <c r="AM37" s="1026"/>
      <c r="AN37" s="1026"/>
      <c r="AO37" s="1026"/>
      <c r="AP37" s="1026" t="s">
        <v>590</v>
      </c>
      <c r="AQ37" s="1026"/>
      <c r="AR37" s="1026"/>
      <c r="AS37" s="1026"/>
      <c r="AT37" s="1026"/>
      <c r="AU37" s="1026" t="s">
        <v>592</v>
      </c>
      <c r="AV37" s="1026"/>
      <c r="AW37" s="1026"/>
      <c r="AX37" s="1026"/>
      <c r="AY37" s="1026"/>
      <c r="AZ37" s="1097" t="s">
        <v>590</v>
      </c>
      <c r="BA37" s="1097"/>
      <c r="BB37" s="1097"/>
      <c r="BC37" s="1097"/>
      <c r="BD37" s="1097"/>
      <c r="BE37" s="1081" t="s">
        <v>416</v>
      </c>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419</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392</v>
      </c>
      <c r="B63" s="999" t="s">
        <v>420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3229</v>
      </c>
      <c r="AG63" s="1014"/>
      <c r="AH63" s="1014"/>
      <c r="AI63" s="1014"/>
      <c r="AJ63" s="1079"/>
      <c r="AK63" s="1080"/>
      <c r="AL63" s="1018"/>
      <c r="AM63" s="1018"/>
      <c r="AN63" s="1018"/>
      <c r="AO63" s="1018"/>
      <c r="AP63" s="1014">
        <v>47601</v>
      </c>
      <c r="AQ63" s="1014"/>
      <c r="AR63" s="1014"/>
      <c r="AS63" s="1014"/>
      <c r="AT63" s="1014"/>
      <c r="AU63" s="1014">
        <v>573302</v>
      </c>
      <c r="AV63" s="1014"/>
      <c r="AW63" s="1014"/>
      <c r="AX63" s="1014"/>
      <c r="AY63" s="1014"/>
      <c r="AZ63" s="1074"/>
      <c r="BA63" s="1074"/>
      <c r="BB63" s="1074"/>
      <c r="BC63" s="1074"/>
      <c r="BD63" s="1074"/>
      <c r="BE63" s="1015"/>
      <c r="BF63" s="1015"/>
      <c r="BG63" s="1015"/>
      <c r="BH63" s="1015"/>
      <c r="BI63" s="1016"/>
      <c r="BJ63" s="1075" t="s">
        <v>394</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422</v>
      </c>
      <c r="B66" s="1051"/>
      <c r="C66" s="1051"/>
      <c r="D66" s="1051"/>
      <c r="E66" s="1051"/>
      <c r="F66" s="1051"/>
      <c r="G66" s="1051"/>
      <c r="H66" s="1051"/>
      <c r="I66" s="1051"/>
      <c r="J66" s="1051"/>
      <c r="K66" s="1051"/>
      <c r="L66" s="1051"/>
      <c r="M66" s="1051"/>
      <c r="N66" s="1051"/>
      <c r="O66" s="1051"/>
      <c r="P66" s="1052"/>
      <c r="Q66" s="1056" t="s">
        <v>423</v>
      </c>
      <c r="R66" s="1057"/>
      <c r="S66" s="1057"/>
      <c r="T66" s="1057"/>
      <c r="U66" s="1058"/>
      <c r="V66" s="1056" t="s">
        <v>424</v>
      </c>
      <c r="W66" s="1057"/>
      <c r="X66" s="1057"/>
      <c r="Y66" s="1057"/>
      <c r="Z66" s="1058"/>
      <c r="AA66" s="1056" t="s">
        <v>425</v>
      </c>
      <c r="AB66" s="1057"/>
      <c r="AC66" s="1057"/>
      <c r="AD66" s="1057"/>
      <c r="AE66" s="1058"/>
      <c r="AF66" s="1062" t="s">
        <v>426</v>
      </c>
      <c r="AG66" s="1063"/>
      <c r="AH66" s="1063"/>
      <c r="AI66" s="1063"/>
      <c r="AJ66" s="1064"/>
      <c r="AK66" s="1056" t="s">
        <v>427</v>
      </c>
      <c r="AL66" s="1051"/>
      <c r="AM66" s="1051"/>
      <c r="AN66" s="1051"/>
      <c r="AO66" s="1052"/>
      <c r="AP66" s="1056" t="s">
        <v>428</v>
      </c>
      <c r="AQ66" s="1057"/>
      <c r="AR66" s="1057"/>
      <c r="AS66" s="1057"/>
      <c r="AT66" s="1058"/>
      <c r="AU66" s="1056" t="s">
        <v>429</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587</v>
      </c>
      <c r="C68" s="1041"/>
      <c r="D68" s="1041"/>
      <c r="E68" s="1041"/>
      <c r="F68" s="1041"/>
      <c r="G68" s="1041"/>
      <c r="H68" s="1041"/>
      <c r="I68" s="1041"/>
      <c r="J68" s="1041"/>
      <c r="K68" s="1041"/>
      <c r="L68" s="1041"/>
      <c r="M68" s="1041"/>
      <c r="N68" s="1041"/>
      <c r="O68" s="1041"/>
      <c r="P68" s="1042"/>
      <c r="Q68" s="1043">
        <v>18546</v>
      </c>
      <c r="R68" s="1037"/>
      <c r="S68" s="1037"/>
      <c r="T68" s="1037"/>
      <c r="U68" s="1037"/>
      <c r="V68" s="1037">
        <v>18172</v>
      </c>
      <c r="W68" s="1037"/>
      <c r="X68" s="1037"/>
      <c r="Y68" s="1037"/>
      <c r="Z68" s="1037"/>
      <c r="AA68" s="1037">
        <v>375</v>
      </c>
      <c r="AB68" s="1037"/>
      <c r="AC68" s="1037"/>
      <c r="AD68" s="1037"/>
      <c r="AE68" s="1037"/>
      <c r="AF68" s="1037">
        <v>359</v>
      </c>
      <c r="AG68" s="1037"/>
      <c r="AH68" s="1037"/>
      <c r="AI68" s="1037"/>
      <c r="AJ68" s="1037"/>
      <c r="AK68" s="1037">
        <v>192</v>
      </c>
      <c r="AL68" s="1037"/>
      <c r="AM68" s="1037"/>
      <c r="AN68" s="1037"/>
      <c r="AO68" s="1037"/>
      <c r="AP68" s="1037">
        <v>164</v>
      </c>
      <c r="AQ68" s="1037"/>
      <c r="AR68" s="1037"/>
      <c r="AS68" s="1037"/>
      <c r="AT68" s="1037"/>
      <c r="AU68" s="1037">
        <v>126</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588</v>
      </c>
      <c r="C69" s="1030"/>
      <c r="D69" s="1030"/>
      <c r="E69" s="1030"/>
      <c r="F69" s="1030"/>
      <c r="G69" s="1030"/>
      <c r="H69" s="1030"/>
      <c r="I69" s="1030"/>
      <c r="J69" s="1030"/>
      <c r="K69" s="1030"/>
      <c r="L69" s="1030"/>
      <c r="M69" s="1030"/>
      <c r="N69" s="1030"/>
      <c r="O69" s="1030"/>
      <c r="P69" s="1031"/>
      <c r="Q69" s="1032">
        <f>10853+99</f>
        <v>10952</v>
      </c>
      <c r="R69" s="1026"/>
      <c r="S69" s="1026"/>
      <c r="T69" s="1026"/>
      <c r="U69" s="1026"/>
      <c r="V69" s="1026">
        <f>10553+95</f>
        <v>10648</v>
      </c>
      <c r="W69" s="1026"/>
      <c r="X69" s="1026"/>
      <c r="Y69" s="1026"/>
      <c r="Z69" s="1026"/>
      <c r="AA69" s="1026">
        <f>300+4</f>
        <v>304</v>
      </c>
      <c r="AB69" s="1026"/>
      <c r="AC69" s="1026"/>
      <c r="AD69" s="1026"/>
      <c r="AE69" s="1026"/>
      <c r="AF69" s="1026">
        <f>300+4</f>
        <v>304</v>
      </c>
      <c r="AG69" s="1026"/>
      <c r="AH69" s="1026"/>
      <c r="AI69" s="1026"/>
      <c r="AJ69" s="1026"/>
      <c r="AK69" s="1026">
        <f>81+8</f>
        <v>89</v>
      </c>
      <c r="AL69" s="1026"/>
      <c r="AM69" s="1026"/>
      <c r="AN69" s="1026"/>
      <c r="AO69" s="1026"/>
      <c r="AP69" s="1026" t="s">
        <v>590</v>
      </c>
      <c r="AQ69" s="1026"/>
      <c r="AR69" s="1026"/>
      <c r="AS69" s="1026"/>
      <c r="AT69" s="1026"/>
      <c r="AU69" s="1026" t="s">
        <v>593</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589</v>
      </c>
      <c r="C70" s="1030"/>
      <c r="D70" s="1030"/>
      <c r="E70" s="1030"/>
      <c r="F70" s="1030"/>
      <c r="G70" s="1030"/>
      <c r="H70" s="1030"/>
      <c r="I70" s="1030"/>
      <c r="J70" s="1030"/>
      <c r="K70" s="1030"/>
      <c r="L70" s="1030"/>
      <c r="M70" s="1030"/>
      <c r="N70" s="1030"/>
      <c r="O70" s="1030"/>
      <c r="P70" s="1031"/>
      <c r="Q70" s="1032">
        <v>162520</v>
      </c>
      <c r="R70" s="1026"/>
      <c r="S70" s="1026"/>
      <c r="T70" s="1026"/>
      <c r="U70" s="1026"/>
      <c r="V70" s="1026">
        <v>158733</v>
      </c>
      <c r="W70" s="1026"/>
      <c r="X70" s="1026"/>
      <c r="Y70" s="1026"/>
      <c r="Z70" s="1026"/>
      <c r="AA70" s="1026">
        <v>3787</v>
      </c>
      <c r="AB70" s="1026"/>
      <c r="AC70" s="1026"/>
      <c r="AD70" s="1026"/>
      <c r="AE70" s="1026"/>
      <c r="AF70" s="1026">
        <v>3787</v>
      </c>
      <c r="AG70" s="1026"/>
      <c r="AH70" s="1026"/>
      <c r="AI70" s="1026"/>
      <c r="AJ70" s="1026"/>
      <c r="AK70" s="1026">
        <v>8</v>
      </c>
      <c r="AL70" s="1026"/>
      <c r="AM70" s="1026"/>
      <c r="AN70" s="1026"/>
      <c r="AO70" s="1026"/>
      <c r="AP70" s="1026" t="s">
        <v>590</v>
      </c>
      <c r="AQ70" s="1026"/>
      <c r="AR70" s="1026"/>
      <c r="AS70" s="1026"/>
      <c r="AT70" s="1026"/>
      <c r="AU70" s="1026" t="s">
        <v>594</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392</v>
      </c>
      <c r="B88" s="999" t="s">
        <v>430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4450</v>
      </c>
      <c r="AG88" s="1014"/>
      <c r="AH88" s="1014"/>
      <c r="AI88" s="1014"/>
      <c r="AJ88" s="1014"/>
      <c r="AK88" s="1018"/>
      <c r="AL88" s="1018"/>
      <c r="AM88" s="1018"/>
      <c r="AN88" s="1018"/>
      <c r="AO88" s="1018"/>
      <c r="AP88" s="1014">
        <v>164</v>
      </c>
      <c r="AQ88" s="1014"/>
      <c r="AR88" s="1014"/>
      <c r="AS88" s="1014"/>
      <c r="AT88" s="1014"/>
      <c r="AU88" s="1014">
        <v>126</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999" t="s">
        <v>431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289</v>
      </c>
      <c r="CS102" s="1006"/>
      <c r="CT102" s="1006"/>
      <c r="CU102" s="1006"/>
      <c r="CV102" s="1007"/>
      <c r="CW102" s="1005">
        <v>46</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439</v>
      </c>
      <c r="AB109" s="949"/>
      <c r="AC109" s="949"/>
      <c r="AD109" s="949"/>
      <c r="AE109" s="950"/>
      <c r="AF109" s="951" t="s">
        <v>307</v>
      </c>
      <c r="AG109" s="949"/>
      <c r="AH109" s="949"/>
      <c r="AI109" s="949"/>
      <c r="AJ109" s="950"/>
      <c r="AK109" s="951" t="s">
        <v>306</v>
      </c>
      <c r="AL109" s="949"/>
      <c r="AM109" s="949"/>
      <c r="AN109" s="949"/>
      <c r="AO109" s="950"/>
      <c r="AP109" s="951" t="s">
        <v>440</v>
      </c>
      <c r="AQ109" s="949"/>
      <c r="AR109" s="949"/>
      <c r="AS109" s="949"/>
      <c r="AT109" s="980"/>
      <c r="AU109" s="948" t="s">
        <v>438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439</v>
      </c>
      <c r="BR109" s="949"/>
      <c r="BS109" s="949"/>
      <c r="BT109" s="949"/>
      <c r="BU109" s="950"/>
      <c r="BV109" s="951" t="s">
        <v>307</v>
      </c>
      <c r="BW109" s="949"/>
      <c r="BX109" s="949"/>
      <c r="BY109" s="949"/>
      <c r="BZ109" s="950"/>
      <c r="CA109" s="951" t="s">
        <v>306</v>
      </c>
      <c r="CB109" s="949"/>
      <c r="CC109" s="949"/>
      <c r="CD109" s="949"/>
      <c r="CE109" s="950"/>
      <c r="CF109" s="987" t="s">
        <v>440</v>
      </c>
      <c r="CG109" s="987"/>
      <c r="CH109" s="987"/>
      <c r="CI109" s="987"/>
      <c r="CJ109" s="987"/>
      <c r="CK109" s="951" t="s">
        <v>441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439</v>
      </c>
      <c r="DH109" s="949"/>
      <c r="DI109" s="949"/>
      <c r="DJ109" s="949"/>
      <c r="DK109" s="950"/>
      <c r="DL109" s="951" t="s">
        <v>307</v>
      </c>
      <c r="DM109" s="949"/>
      <c r="DN109" s="949"/>
      <c r="DO109" s="949"/>
      <c r="DP109" s="950"/>
      <c r="DQ109" s="951" t="s">
        <v>306</v>
      </c>
      <c r="DR109" s="949"/>
      <c r="DS109" s="949"/>
      <c r="DT109" s="949"/>
      <c r="DU109" s="950"/>
      <c r="DV109" s="951" t="s">
        <v>440</v>
      </c>
      <c r="DW109" s="949"/>
      <c r="DX109" s="949"/>
      <c r="DY109" s="949"/>
      <c r="DZ109" s="980"/>
    </row>
    <row r="110" spans="1:131" s="247" customFormat="1" ht="26.25" customHeight="1" x14ac:dyDescent="0.15">
      <c r="A110" s="851" t="s">
        <v>442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9260026</v>
      </c>
      <c r="AB110" s="942"/>
      <c r="AC110" s="942"/>
      <c r="AD110" s="942"/>
      <c r="AE110" s="943"/>
      <c r="AF110" s="944">
        <v>9279791</v>
      </c>
      <c r="AG110" s="942"/>
      <c r="AH110" s="942"/>
      <c r="AI110" s="942"/>
      <c r="AJ110" s="943"/>
      <c r="AK110" s="944">
        <v>9241784</v>
      </c>
      <c r="AL110" s="942"/>
      <c r="AM110" s="942"/>
      <c r="AN110" s="942"/>
      <c r="AO110" s="943"/>
      <c r="AP110" s="945">
        <v>29.5</v>
      </c>
      <c r="AQ110" s="946"/>
      <c r="AR110" s="946"/>
      <c r="AS110" s="946"/>
      <c r="AT110" s="947"/>
      <c r="AU110" s="981" t="s">
        <v>72</v>
      </c>
      <c r="AV110" s="982"/>
      <c r="AW110" s="982"/>
      <c r="AX110" s="982"/>
      <c r="AY110" s="982"/>
      <c r="AZ110" s="907" t="s">
        <v>443</v>
      </c>
      <c r="BA110" s="852"/>
      <c r="BB110" s="852"/>
      <c r="BC110" s="852"/>
      <c r="BD110" s="852"/>
      <c r="BE110" s="852"/>
      <c r="BF110" s="852"/>
      <c r="BG110" s="852"/>
      <c r="BH110" s="852"/>
      <c r="BI110" s="852"/>
      <c r="BJ110" s="852"/>
      <c r="BK110" s="852"/>
      <c r="BL110" s="852"/>
      <c r="BM110" s="852"/>
      <c r="BN110" s="852"/>
      <c r="BO110" s="852"/>
      <c r="BP110" s="853"/>
      <c r="BQ110" s="908">
        <v>84085155</v>
      </c>
      <c r="BR110" s="889"/>
      <c r="BS110" s="889"/>
      <c r="BT110" s="889"/>
      <c r="BU110" s="889"/>
      <c r="BV110" s="889">
        <v>81156903</v>
      </c>
      <c r="BW110" s="889"/>
      <c r="BX110" s="889"/>
      <c r="BY110" s="889"/>
      <c r="BZ110" s="889"/>
      <c r="CA110" s="889">
        <v>79253813</v>
      </c>
      <c r="CB110" s="889"/>
      <c r="CC110" s="889"/>
      <c r="CD110" s="889"/>
      <c r="CE110" s="889"/>
      <c r="CF110" s="913">
        <v>253.1</v>
      </c>
      <c r="CG110" s="914"/>
      <c r="CH110" s="914"/>
      <c r="CI110" s="914"/>
      <c r="CJ110" s="914"/>
      <c r="CK110" s="977" t="s">
        <v>444</v>
      </c>
      <c r="CL110" s="863"/>
      <c r="CM110" s="938" t="s">
        <v>445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128</v>
      </c>
      <c r="DH110" s="889"/>
      <c r="DI110" s="889"/>
      <c r="DJ110" s="889"/>
      <c r="DK110" s="889"/>
      <c r="DL110" s="889" t="s">
        <v>446</v>
      </c>
      <c r="DM110" s="889"/>
      <c r="DN110" s="889"/>
      <c r="DO110" s="889"/>
      <c r="DP110" s="889"/>
      <c r="DQ110" s="889" t="s">
        <v>128</v>
      </c>
      <c r="DR110" s="889"/>
      <c r="DS110" s="889"/>
      <c r="DT110" s="889"/>
      <c r="DU110" s="889"/>
      <c r="DV110" s="890" t="s">
        <v>394</v>
      </c>
      <c r="DW110" s="890"/>
      <c r="DX110" s="890"/>
      <c r="DY110" s="890"/>
      <c r="DZ110" s="891"/>
    </row>
    <row r="111" spans="1:131" s="247" customFormat="1" ht="26.25" customHeight="1" x14ac:dyDescent="0.15">
      <c r="A111" s="818" t="s">
        <v>447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394</v>
      </c>
      <c r="AB111" s="970"/>
      <c r="AC111" s="970"/>
      <c r="AD111" s="970"/>
      <c r="AE111" s="971"/>
      <c r="AF111" s="972" t="s">
        <v>128</v>
      </c>
      <c r="AG111" s="970"/>
      <c r="AH111" s="970"/>
      <c r="AI111" s="970"/>
      <c r="AJ111" s="971"/>
      <c r="AK111" s="972" t="s">
        <v>128</v>
      </c>
      <c r="AL111" s="970"/>
      <c r="AM111" s="970"/>
      <c r="AN111" s="970"/>
      <c r="AO111" s="971"/>
      <c r="AP111" s="973" t="s">
        <v>128</v>
      </c>
      <c r="AQ111" s="974"/>
      <c r="AR111" s="974"/>
      <c r="AS111" s="974"/>
      <c r="AT111" s="975"/>
      <c r="AU111" s="983"/>
      <c r="AV111" s="984"/>
      <c r="AW111" s="984"/>
      <c r="AX111" s="984"/>
      <c r="AY111" s="984"/>
      <c r="AZ111" s="859" t="s">
        <v>448</v>
      </c>
      <c r="BA111" s="794"/>
      <c r="BB111" s="794"/>
      <c r="BC111" s="794"/>
      <c r="BD111" s="794"/>
      <c r="BE111" s="794"/>
      <c r="BF111" s="794"/>
      <c r="BG111" s="794"/>
      <c r="BH111" s="794"/>
      <c r="BI111" s="794"/>
      <c r="BJ111" s="794"/>
      <c r="BK111" s="794"/>
      <c r="BL111" s="794"/>
      <c r="BM111" s="794"/>
      <c r="BN111" s="794"/>
      <c r="BO111" s="794"/>
      <c r="BP111" s="795"/>
      <c r="BQ111" s="860">
        <v>1966422</v>
      </c>
      <c r="BR111" s="861"/>
      <c r="BS111" s="861"/>
      <c r="BT111" s="861"/>
      <c r="BU111" s="861"/>
      <c r="BV111" s="861">
        <v>1702474</v>
      </c>
      <c r="BW111" s="861"/>
      <c r="BX111" s="861"/>
      <c r="BY111" s="861"/>
      <c r="BZ111" s="861"/>
      <c r="CA111" s="861">
        <v>1493218</v>
      </c>
      <c r="CB111" s="861"/>
      <c r="CC111" s="861"/>
      <c r="CD111" s="861"/>
      <c r="CE111" s="861"/>
      <c r="CF111" s="922">
        <v>4.8</v>
      </c>
      <c r="CG111" s="923"/>
      <c r="CH111" s="923"/>
      <c r="CI111" s="923"/>
      <c r="CJ111" s="923"/>
      <c r="CK111" s="978"/>
      <c r="CL111" s="865"/>
      <c r="CM111" s="868" t="s">
        <v>449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446</v>
      </c>
      <c r="DH111" s="861"/>
      <c r="DI111" s="861"/>
      <c r="DJ111" s="861"/>
      <c r="DK111" s="861"/>
      <c r="DL111" s="861" t="s">
        <v>128</v>
      </c>
      <c r="DM111" s="861"/>
      <c r="DN111" s="861"/>
      <c r="DO111" s="861"/>
      <c r="DP111" s="861"/>
      <c r="DQ111" s="861" t="s">
        <v>394</v>
      </c>
      <c r="DR111" s="861"/>
      <c r="DS111" s="861"/>
      <c r="DT111" s="861"/>
      <c r="DU111" s="861"/>
      <c r="DV111" s="838" t="s">
        <v>394</v>
      </c>
      <c r="DW111" s="838"/>
      <c r="DX111" s="838"/>
      <c r="DY111" s="838"/>
      <c r="DZ111" s="839"/>
    </row>
    <row r="112" spans="1:131" s="247" customFormat="1" ht="26.25" customHeight="1" x14ac:dyDescent="0.15">
      <c r="A112" s="963" t="s">
        <v>450</v>
      </c>
      <c r="B112" s="964"/>
      <c r="C112" s="794" t="s">
        <v>451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446</v>
      </c>
      <c r="AB112" s="824"/>
      <c r="AC112" s="824"/>
      <c r="AD112" s="824"/>
      <c r="AE112" s="825"/>
      <c r="AF112" s="826" t="s">
        <v>394</v>
      </c>
      <c r="AG112" s="824"/>
      <c r="AH112" s="824"/>
      <c r="AI112" s="824"/>
      <c r="AJ112" s="825"/>
      <c r="AK112" s="826" t="s">
        <v>452</v>
      </c>
      <c r="AL112" s="824"/>
      <c r="AM112" s="824"/>
      <c r="AN112" s="824"/>
      <c r="AO112" s="825"/>
      <c r="AP112" s="871" t="s">
        <v>446</v>
      </c>
      <c r="AQ112" s="872"/>
      <c r="AR112" s="872"/>
      <c r="AS112" s="872"/>
      <c r="AT112" s="873"/>
      <c r="AU112" s="983"/>
      <c r="AV112" s="984"/>
      <c r="AW112" s="984"/>
      <c r="AX112" s="984"/>
      <c r="AY112" s="984"/>
      <c r="AZ112" s="859" t="s">
        <v>453</v>
      </c>
      <c r="BA112" s="794"/>
      <c r="BB112" s="794"/>
      <c r="BC112" s="794"/>
      <c r="BD112" s="794"/>
      <c r="BE112" s="794"/>
      <c r="BF112" s="794"/>
      <c r="BG112" s="794"/>
      <c r="BH112" s="794"/>
      <c r="BI112" s="794"/>
      <c r="BJ112" s="794"/>
      <c r="BK112" s="794"/>
      <c r="BL112" s="794"/>
      <c r="BM112" s="794"/>
      <c r="BN112" s="794"/>
      <c r="BO112" s="794"/>
      <c r="BP112" s="795"/>
      <c r="BQ112" s="860">
        <v>32351689</v>
      </c>
      <c r="BR112" s="861"/>
      <c r="BS112" s="861"/>
      <c r="BT112" s="861"/>
      <c r="BU112" s="861"/>
      <c r="BV112" s="861">
        <v>31541856</v>
      </c>
      <c r="BW112" s="861"/>
      <c r="BX112" s="861"/>
      <c r="BY112" s="861"/>
      <c r="BZ112" s="861"/>
      <c r="CA112" s="861">
        <v>30626239</v>
      </c>
      <c r="CB112" s="861"/>
      <c r="CC112" s="861"/>
      <c r="CD112" s="861"/>
      <c r="CE112" s="861"/>
      <c r="CF112" s="922">
        <v>97.8</v>
      </c>
      <c r="CG112" s="923"/>
      <c r="CH112" s="923"/>
      <c r="CI112" s="923"/>
      <c r="CJ112" s="923"/>
      <c r="CK112" s="978"/>
      <c r="CL112" s="865"/>
      <c r="CM112" s="868" t="s">
        <v>454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v>319131</v>
      </c>
      <c r="DH112" s="861"/>
      <c r="DI112" s="861"/>
      <c r="DJ112" s="861"/>
      <c r="DK112" s="861"/>
      <c r="DL112" s="861">
        <v>227083</v>
      </c>
      <c r="DM112" s="861"/>
      <c r="DN112" s="861"/>
      <c r="DO112" s="861"/>
      <c r="DP112" s="861"/>
      <c r="DQ112" s="861">
        <v>147080</v>
      </c>
      <c r="DR112" s="861"/>
      <c r="DS112" s="861"/>
      <c r="DT112" s="861"/>
      <c r="DU112" s="861"/>
      <c r="DV112" s="838">
        <v>0.5</v>
      </c>
      <c r="DW112" s="838"/>
      <c r="DX112" s="838"/>
      <c r="DY112" s="838"/>
      <c r="DZ112" s="839"/>
    </row>
    <row r="113" spans="1:130" s="247" customFormat="1" ht="26.25" customHeight="1" x14ac:dyDescent="0.15">
      <c r="A113" s="965"/>
      <c r="B113" s="966"/>
      <c r="C113" s="794" t="s">
        <v>455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2625140</v>
      </c>
      <c r="AB113" s="970"/>
      <c r="AC113" s="970"/>
      <c r="AD113" s="970"/>
      <c r="AE113" s="971"/>
      <c r="AF113" s="972">
        <v>2756743</v>
      </c>
      <c r="AG113" s="970"/>
      <c r="AH113" s="970"/>
      <c r="AI113" s="970"/>
      <c r="AJ113" s="971"/>
      <c r="AK113" s="972">
        <v>2865852</v>
      </c>
      <c r="AL113" s="970"/>
      <c r="AM113" s="970"/>
      <c r="AN113" s="970"/>
      <c r="AO113" s="971"/>
      <c r="AP113" s="973">
        <v>9.1999999999999993</v>
      </c>
      <c r="AQ113" s="974"/>
      <c r="AR113" s="974"/>
      <c r="AS113" s="974"/>
      <c r="AT113" s="975"/>
      <c r="AU113" s="983"/>
      <c r="AV113" s="984"/>
      <c r="AW113" s="984"/>
      <c r="AX113" s="984"/>
      <c r="AY113" s="984"/>
      <c r="AZ113" s="859" t="s">
        <v>456</v>
      </c>
      <c r="BA113" s="794"/>
      <c r="BB113" s="794"/>
      <c r="BC113" s="794"/>
      <c r="BD113" s="794"/>
      <c r="BE113" s="794"/>
      <c r="BF113" s="794"/>
      <c r="BG113" s="794"/>
      <c r="BH113" s="794"/>
      <c r="BI113" s="794"/>
      <c r="BJ113" s="794"/>
      <c r="BK113" s="794"/>
      <c r="BL113" s="794"/>
      <c r="BM113" s="794"/>
      <c r="BN113" s="794"/>
      <c r="BO113" s="794"/>
      <c r="BP113" s="795"/>
      <c r="BQ113" s="860">
        <v>229883</v>
      </c>
      <c r="BR113" s="861"/>
      <c r="BS113" s="861"/>
      <c r="BT113" s="861"/>
      <c r="BU113" s="861"/>
      <c r="BV113" s="861">
        <v>178094</v>
      </c>
      <c r="BW113" s="861"/>
      <c r="BX113" s="861"/>
      <c r="BY113" s="861"/>
      <c r="BZ113" s="861"/>
      <c r="CA113" s="861">
        <v>125830</v>
      </c>
      <c r="CB113" s="861"/>
      <c r="CC113" s="861"/>
      <c r="CD113" s="861"/>
      <c r="CE113" s="861"/>
      <c r="CF113" s="922">
        <v>0.4</v>
      </c>
      <c r="CG113" s="923"/>
      <c r="CH113" s="923"/>
      <c r="CI113" s="923"/>
      <c r="CJ113" s="923"/>
      <c r="CK113" s="978"/>
      <c r="CL113" s="865"/>
      <c r="CM113" s="868" t="s">
        <v>457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394</v>
      </c>
      <c r="DH113" s="824"/>
      <c r="DI113" s="824"/>
      <c r="DJ113" s="824"/>
      <c r="DK113" s="825"/>
      <c r="DL113" s="826" t="s">
        <v>128</v>
      </c>
      <c r="DM113" s="824"/>
      <c r="DN113" s="824"/>
      <c r="DO113" s="824"/>
      <c r="DP113" s="825"/>
      <c r="DQ113" s="826" t="s">
        <v>128</v>
      </c>
      <c r="DR113" s="824"/>
      <c r="DS113" s="824"/>
      <c r="DT113" s="824"/>
      <c r="DU113" s="825"/>
      <c r="DV113" s="871" t="s">
        <v>452</v>
      </c>
      <c r="DW113" s="872"/>
      <c r="DX113" s="872"/>
      <c r="DY113" s="872"/>
      <c r="DZ113" s="873"/>
    </row>
    <row r="114" spans="1:130" s="247" customFormat="1" ht="26.25" customHeight="1" x14ac:dyDescent="0.15">
      <c r="A114" s="965"/>
      <c r="B114" s="966"/>
      <c r="C114" s="794" t="s">
        <v>458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78558</v>
      </c>
      <c r="AB114" s="824"/>
      <c r="AC114" s="824"/>
      <c r="AD114" s="824"/>
      <c r="AE114" s="825"/>
      <c r="AF114" s="826">
        <v>53945</v>
      </c>
      <c r="AG114" s="824"/>
      <c r="AH114" s="824"/>
      <c r="AI114" s="824"/>
      <c r="AJ114" s="825"/>
      <c r="AK114" s="826">
        <v>53957</v>
      </c>
      <c r="AL114" s="824"/>
      <c r="AM114" s="824"/>
      <c r="AN114" s="824"/>
      <c r="AO114" s="825"/>
      <c r="AP114" s="871">
        <v>0.2</v>
      </c>
      <c r="AQ114" s="872"/>
      <c r="AR114" s="872"/>
      <c r="AS114" s="872"/>
      <c r="AT114" s="873"/>
      <c r="AU114" s="983"/>
      <c r="AV114" s="984"/>
      <c r="AW114" s="984"/>
      <c r="AX114" s="984"/>
      <c r="AY114" s="984"/>
      <c r="AZ114" s="859" t="s">
        <v>459</v>
      </c>
      <c r="BA114" s="794"/>
      <c r="BB114" s="794"/>
      <c r="BC114" s="794"/>
      <c r="BD114" s="794"/>
      <c r="BE114" s="794"/>
      <c r="BF114" s="794"/>
      <c r="BG114" s="794"/>
      <c r="BH114" s="794"/>
      <c r="BI114" s="794"/>
      <c r="BJ114" s="794"/>
      <c r="BK114" s="794"/>
      <c r="BL114" s="794"/>
      <c r="BM114" s="794"/>
      <c r="BN114" s="794"/>
      <c r="BO114" s="794"/>
      <c r="BP114" s="795"/>
      <c r="BQ114" s="860">
        <v>11724993</v>
      </c>
      <c r="BR114" s="861"/>
      <c r="BS114" s="861"/>
      <c r="BT114" s="861"/>
      <c r="BU114" s="861"/>
      <c r="BV114" s="861">
        <v>10895637</v>
      </c>
      <c r="BW114" s="861"/>
      <c r="BX114" s="861"/>
      <c r="BY114" s="861"/>
      <c r="BZ114" s="861"/>
      <c r="CA114" s="861">
        <v>10658231</v>
      </c>
      <c r="CB114" s="861"/>
      <c r="CC114" s="861"/>
      <c r="CD114" s="861"/>
      <c r="CE114" s="861"/>
      <c r="CF114" s="922">
        <v>34</v>
      </c>
      <c r="CG114" s="923"/>
      <c r="CH114" s="923"/>
      <c r="CI114" s="923"/>
      <c r="CJ114" s="923"/>
      <c r="CK114" s="978"/>
      <c r="CL114" s="865"/>
      <c r="CM114" s="868" t="s">
        <v>460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128</v>
      </c>
      <c r="DH114" s="824"/>
      <c r="DI114" s="824"/>
      <c r="DJ114" s="824"/>
      <c r="DK114" s="825"/>
      <c r="DL114" s="826" t="s">
        <v>128</v>
      </c>
      <c r="DM114" s="824"/>
      <c r="DN114" s="824"/>
      <c r="DO114" s="824"/>
      <c r="DP114" s="825"/>
      <c r="DQ114" s="826" t="s">
        <v>394</v>
      </c>
      <c r="DR114" s="824"/>
      <c r="DS114" s="824"/>
      <c r="DT114" s="824"/>
      <c r="DU114" s="825"/>
      <c r="DV114" s="871" t="s">
        <v>394</v>
      </c>
      <c r="DW114" s="872"/>
      <c r="DX114" s="872"/>
      <c r="DY114" s="872"/>
      <c r="DZ114" s="873"/>
    </row>
    <row r="115" spans="1:130" s="247" customFormat="1" ht="26.25" customHeight="1" x14ac:dyDescent="0.15">
      <c r="A115" s="965"/>
      <c r="B115" s="966"/>
      <c r="C115" s="794" t="s">
        <v>461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385954</v>
      </c>
      <c r="AB115" s="970"/>
      <c r="AC115" s="970"/>
      <c r="AD115" s="970"/>
      <c r="AE115" s="971"/>
      <c r="AF115" s="972">
        <v>346330</v>
      </c>
      <c r="AG115" s="970"/>
      <c r="AH115" s="970"/>
      <c r="AI115" s="970"/>
      <c r="AJ115" s="971"/>
      <c r="AK115" s="972">
        <v>284751</v>
      </c>
      <c r="AL115" s="970"/>
      <c r="AM115" s="970"/>
      <c r="AN115" s="970"/>
      <c r="AO115" s="971"/>
      <c r="AP115" s="973">
        <v>0.9</v>
      </c>
      <c r="AQ115" s="974"/>
      <c r="AR115" s="974"/>
      <c r="AS115" s="974"/>
      <c r="AT115" s="975"/>
      <c r="AU115" s="983"/>
      <c r="AV115" s="984"/>
      <c r="AW115" s="984"/>
      <c r="AX115" s="984"/>
      <c r="AY115" s="984"/>
      <c r="AZ115" s="859" t="s">
        <v>462</v>
      </c>
      <c r="BA115" s="794"/>
      <c r="BB115" s="794"/>
      <c r="BC115" s="794"/>
      <c r="BD115" s="794"/>
      <c r="BE115" s="794"/>
      <c r="BF115" s="794"/>
      <c r="BG115" s="794"/>
      <c r="BH115" s="794"/>
      <c r="BI115" s="794"/>
      <c r="BJ115" s="794"/>
      <c r="BK115" s="794"/>
      <c r="BL115" s="794"/>
      <c r="BM115" s="794"/>
      <c r="BN115" s="794"/>
      <c r="BO115" s="794"/>
      <c r="BP115" s="795"/>
      <c r="BQ115" s="860">
        <v>122721</v>
      </c>
      <c r="BR115" s="861"/>
      <c r="BS115" s="861"/>
      <c r="BT115" s="861"/>
      <c r="BU115" s="861"/>
      <c r="BV115" s="861">
        <v>125151</v>
      </c>
      <c r="BW115" s="861"/>
      <c r="BX115" s="861"/>
      <c r="BY115" s="861"/>
      <c r="BZ115" s="861"/>
      <c r="CA115" s="861">
        <v>103894</v>
      </c>
      <c r="CB115" s="861"/>
      <c r="CC115" s="861"/>
      <c r="CD115" s="861"/>
      <c r="CE115" s="861"/>
      <c r="CF115" s="922">
        <v>0.3</v>
      </c>
      <c r="CG115" s="923"/>
      <c r="CH115" s="923"/>
      <c r="CI115" s="923"/>
      <c r="CJ115" s="923"/>
      <c r="CK115" s="978"/>
      <c r="CL115" s="865"/>
      <c r="CM115" s="859" t="s">
        <v>463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128</v>
      </c>
      <c r="DH115" s="824"/>
      <c r="DI115" s="824"/>
      <c r="DJ115" s="824"/>
      <c r="DK115" s="825"/>
      <c r="DL115" s="826" t="s">
        <v>394</v>
      </c>
      <c r="DM115" s="824"/>
      <c r="DN115" s="824"/>
      <c r="DO115" s="824"/>
      <c r="DP115" s="825"/>
      <c r="DQ115" s="826" t="s">
        <v>452</v>
      </c>
      <c r="DR115" s="824"/>
      <c r="DS115" s="824"/>
      <c r="DT115" s="824"/>
      <c r="DU115" s="825"/>
      <c r="DV115" s="871" t="s">
        <v>394</v>
      </c>
      <c r="DW115" s="872"/>
      <c r="DX115" s="872"/>
      <c r="DY115" s="872"/>
      <c r="DZ115" s="873"/>
    </row>
    <row r="116" spans="1:130" s="247" customFormat="1" ht="26.25" customHeight="1" x14ac:dyDescent="0.15">
      <c r="A116" s="967"/>
      <c r="B116" s="968"/>
      <c r="C116" s="927" t="s">
        <v>464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465</v>
      </c>
      <c r="AB116" s="824"/>
      <c r="AC116" s="824"/>
      <c r="AD116" s="824"/>
      <c r="AE116" s="825"/>
      <c r="AF116" s="826" t="s">
        <v>128</v>
      </c>
      <c r="AG116" s="824"/>
      <c r="AH116" s="824"/>
      <c r="AI116" s="824"/>
      <c r="AJ116" s="825"/>
      <c r="AK116" s="826" t="s">
        <v>128</v>
      </c>
      <c r="AL116" s="824"/>
      <c r="AM116" s="824"/>
      <c r="AN116" s="824"/>
      <c r="AO116" s="825"/>
      <c r="AP116" s="871" t="s">
        <v>128</v>
      </c>
      <c r="AQ116" s="872"/>
      <c r="AR116" s="872"/>
      <c r="AS116" s="872"/>
      <c r="AT116" s="873"/>
      <c r="AU116" s="983"/>
      <c r="AV116" s="984"/>
      <c r="AW116" s="984"/>
      <c r="AX116" s="984"/>
      <c r="AY116" s="984"/>
      <c r="AZ116" s="910" t="s">
        <v>466</v>
      </c>
      <c r="BA116" s="911"/>
      <c r="BB116" s="911"/>
      <c r="BC116" s="911"/>
      <c r="BD116" s="911"/>
      <c r="BE116" s="911"/>
      <c r="BF116" s="911"/>
      <c r="BG116" s="911"/>
      <c r="BH116" s="911"/>
      <c r="BI116" s="911"/>
      <c r="BJ116" s="911"/>
      <c r="BK116" s="911"/>
      <c r="BL116" s="911"/>
      <c r="BM116" s="911"/>
      <c r="BN116" s="911"/>
      <c r="BO116" s="911"/>
      <c r="BP116" s="912"/>
      <c r="BQ116" s="860" t="s">
        <v>128</v>
      </c>
      <c r="BR116" s="861"/>
      <c r="BS116" s="861"/>
      <c r="BT116" s="861"/>
      <c r="BU116" s="861"/>
      <c r="BV116" s="861" t="s">
        <v>452</v>
      </c>
      <c r="BW116" s="861"/>
      <c r="BX116" s="861"/>
      <c r="BY116" s="861"/>
      <c r="BZ116" s="861"/>
      <c r="CA116" s="861" t="s">
        <v>452</v>
      </c>
      <c r="CB116" s="861"/>
      <c r="CC116" s="861"/>
      <c r="CD116" s="861"/>
      <c r="CE116" s="861"/>
      <c r="CF116" s="922" t="s">
        <v>446</v>
      </c>
      <c r="CG116" s="923"/>
      <c r="CH116" s="923"/>
      <c r="CI116" s="923"/>
      <c r="CJ116" s="923"/>
      <c r="CK116" s="978"/>
      <c r="CL116" s="865"/>
      <c r="CM116" s="868" t="s">
        <v>467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149325</v>
      </c>
      <c r="DH116" s="824"/>
      <c r="DI116" s="824"/>
      <c r="DJ116" s="824"/>
      <c r="DK116" s="825"/>
      <c r="DL116" s="826">
        <v>82335</v>
      </c>
      <c r="DM116" s="824"/>
      <c r="DN116" s="824"/>
      <c r="DO116" s="824"/>
      <c r="DP116" s="825"/>
      <c r="DQ116" s="826">
        <v>39725</v>
      </c>
      <c r="DR116" s="824"/>
      <c r="DS116" s="824"/>
      <c r="DT116" s="824"/>
      <c r="DU116" s="825"/>
      <c r="DV116" s="871">
        <v>0.1</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468</v>
      </c>
      <c r="Z117" s="950"/>
      <c r="AA117" s="955">
        <v>12349678</v>
      </c>
      <c r="AB117" s="956"/>
      <c r="AC117" s="956"/>
      <c r="AD117" s="956"/>
      <c r="AE117" s="957"/>
      <c r="AF117" s="958">
        <v>12436809</v>
      </c>
      <c r="AG117" s="956"/>
      <c r="AH117" s="956"/>
      <c r="AI117" s="956"/>
      <c r="AJ117" s="957"/>
      <c r="AK117" s="958">
        <v>12446344</v>
      </c>
      <c r="AL117" s="956"/>
      <c r="AM117" s="956"/>
      <c r="AN117" s="956"/>
      <c r="AO117" s="957"/>
      <c r="AP117" s="959"/>
      <c r="AQ117" s="960"/>
      <c r="AR117" s="960"/>
      <c r="AS117" s="960"/>
      <c r="AT117" s="961"/>
      <c r="AU117" s="983"/>
      <c r="AV117" s="984"/>
      <c r="AW117" s="984"/>
      <c r="AX117" s="984"/>
      <c r="AY117" s="984"/>
      <c r="AZ117" s="910" t="s">
        <v>469</v>
      </c>
      <c r="BA117" s="911"/>
      <c r="BB117" s="911"/>
      <c r="BC117" s="911"/>
      <c r="BD117" s="911"/>
      <c r="BE117" s="911"/>
      <c r="BF117" s="911"/>
      <c r="BG117" s="911"/>
      <c r="BH117" s="911"/>
      <c r="BI117" s="911"/>
      <c r="BJ117" s="911"/>
      <c r="BK117" s="911"/>
      <c r="BL117" s="911"/>
      <c r="BM117" s="911"/>
      <c r="BN117" s="911"/>
      <c r="BO117" s="911"/>
      <c r="BP117" s="912"/>
      <c r="BQ117" s="860" t="s">
        <v>128</v>
      </c>
      <c r="BR117" s="861"/>
      <c r="BS117" s="861"/>
      <c r="BT117" s="861"/>
      <c r="BU117" s="861"/>
      <c r="BV117" s="861" t="s">
        <v>394</v>
      </c>
      <c r="BW117" s="861"/>
      <c r="BX117" s="861"/>
      <c r="BY117" s="861"/>
      <c r="BZ117" s="861"/>
      <c r="CA117" s="861" t="s">
        <v>128</v>
      </c>
      <c r="CB117" s="861"/>
      <c r="CC117" s="861"/>
      <c r="CD117" s="861"/>
      <c r="CE117" s="861"/>
      <c r="CF117" s="922" t="s">
        <v>128</v>
      </c>
      <c r="CG117" s="923"/>
      <c r="CH117" s="923"/>
      <c r="CI117" s="923"/>
      <c r="CJ117" s="923"/>
      <c r="CK117" s="978"/>
      <c r="CL117" s="865"/>
      <c r="CM117" s="868" t="s">
        <v>470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128</v>
      </c>
      <c r="DH117" s="824"/>
      <c r="DI117" s="824"/>
      <c r="DJ117" s="824"/>
      <c r="DK117" s="825"/>
      <c r="DL117" s="826" t="s">
        <v>465</v>
      </c>
      <c r="DM117" s="824"/>
      <c r="DN117" s="824"/>
      <c r="DO117" s="824"/>
      <c r="DP117" s="825"/>
      <c r="DQ117" s="826" t="s">
        <v>128</v>
      </c>
      <c r="DR117" s="824"/>
      <c r="DS117" s="824"/>
      <c r="DT117" s="824"/>
      <c r="DU117" s="825"/>
      <c r="DV117" s="871" t="s">
        <v>128</v>
      </c>
      <c r="DW117" s="872"/>
      <c r="DX117" s="872"/>
      <c r="DY117" s="872"/>
      <c r="DZ117" s="873"/>
    </row>
    <row r="118" spans="1:130" s="247" customFormat="1" ht="26.25" customHeight="1" x14ac:dyDescent="0.15">
      <c r="A118" s="948" t="s">
        <v>441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439</v>
      </c>
      <c r="AB118" s="949"/>
      <c r="AC118" s="949"/>
      <c r="AD118" s="949"/>
      <c r="AE118" s="950"/>
      <c r="AF118" s="951" t="s">
        <v>307</v>
      </c>
      <c r="AG118" s="949"/>
      <c r="AH118" s="949"/>
      <c r="AI118" s="949"/>
      <c r="AJ118" s="950"/>
      <c r="AK118" s="951" t="s">
        <v>306</v>
      </c>
      <c r="AL118" s="949"/>
      <c r="AM118" s="949"/>
      <c r="AN118" s="949"/>
      <c r="AO118" s="950"/>
      <c r="AP118" s="952" t="s">
        <v>440</v>
      </c>
      <c r="AQ118" s="953"/>
      <c r="AR118" s="953"/>
      <c r="AS118" s="953"/>
      <c r="AT118" s="954"/>
      <c r="AU118" s="983"/>
      <c r="AV118" s="984"/>
      <c r="AW118" s="984"/>
      <c r="AX118" s="984"/>
      <c r="AY118" s="984"/>
      <c r="AZ118" s="926" t="s">
        <v>471</v>
      </c>
      <c r="BA118" s="927"/>
      <c r="BB118" s="927"/>
      <c r="BC118" s="927"/>
      <c r="BD118" s="927"/>
      <c r="BE118" s="927"/>
      <c r="BF118" s="927"/>
      <c r="BG118" s="927"/>
      <c r="BH118" s="927"/>
      <c r="BI118" s="927"/>
      <c r="BJ118" s="927"/>
      <c r="BK118" s="927"/>
      <c r="BL118" s="927"/>
      <c r="BM118" s="927"/>
      <c r="BN118" s="927"/>
      <c r="BO118" s="927"/>
      <c r="BP118" s="928"/>
      <c r="BQ118" s="929" t="s">
        <v>128</v>
      </c>
      <c r="BR118" s="892"/>
      <c r="BS118" s="892"/>
      <c r="BT118" s="892"/>
      <c r="BU118" s="892"/>
      <c r="BV118" s="892" t="s">
        <v>128</v>
      </c>
      <c r="BW118" s="892"/>
      <c r="BX118" s="892"/>
      <c r="BY118" s="892"/>
      <c r="BZ118" s="892"/>
      <c r="CA118" s="892" t="s">
        <v>128</v>
      </c>
      <c r="CB118" s="892"/>
      <c r="CC118" s="892"/>
      <c r="CD118" s="892"/>
      <c r="CE118" s="892"/>
      <c r="CF118" s="922" t="s">
        <v>128</v>
      </c>
      <c r="CG118" s="923"/>
      <c r="CH118" s="923"/>
      <c r="CI118" s="923"/>
      <c r="CJ118" s="923"/>
      <c r="CK118" s="978"/>
      <c r="CL118" s="865"/>
      <c r="CM118" s="868" t="s">
        <v>472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v>11761</v>
      </c>
      <c r="DH118" s="824"/>
      <c r="DI118" s="824"/>
      <c r="DJ118" s="824"/>
      <c r="DK118" s="825"/>
      <c r="DL118" s="826" t="s">
        <v>128</v>
      </c>
      <c r="DM118" s="824"/>
      <c r="DN118" s="824"/>
      <c r="DO118" s="824"/>
      <c r="DP118" s="825"/>
      <c r="DQ118" s="826" t="s">
        <v>128</v>
      </c>
      <c r="DR118" s="824"/>
      <c r="DS118" s="824"/>
      <c r="DT118" s="824"/>
      <c r="DU118" s="825"/>
      <c r="DV118" s="871" t="s">
        <v>128</v>
      </c>
      <c r="DW118" s="872"/>
      <c r="DX118" s="872"/>
      <c r="DY118" s="872"/>
      <c r="DZ118" s="873"/>
    </row>
    <row r="119" spans="1:130" s="247" customFormat="1" ht="26.25" customHeight="1" x14ac:dyDescent="0.15">
      <c r="A119" s="862" t="s">
        <v>444</v>
      </c>
      <c r="B119" s="863"/>
      <c r="C119" s="938" t="s">
        <v>445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394</v>
      </c>
      <c r="AB119" s="942"/>
      <c r="AC119" s="942"/>
      <c r="AD119" s="942"/>
      <c r="AE119" s="943"/>
      <c r="AF119" s="944" t="s">
        <v>128</v>
      </c>
      <c r="AG119" s="942"/>
      <c r="AH119" s="942"/>
      <c r="AI119" s="942"/>
      <c r="AJ119" s="943"/>
      <c r="AK119" s="944" t="s">
        <v>446</v>
      </c>
      <c r="AL119" s="942"/>
      <c r="AM119" s="942"/>
      <c r="AN119" s="942"/>
      <c r="AO119" s="943"/>
      <c r="AP119" s="945" t="s">
        <v>128</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473</v>
      </c>
      <c r="BP119" s="925"/>
      <c r="BQ119" s="929">
        <v>130480863</v>
      </c>
      <c r="BR119" s="892"/>
      <c r="BS119" s="892"/>
      <c r="BT119" s="892"/>
      <c r="BU119" s="892"/>
      <c r="BV119" s="892">
        <v>125600115</v>
      </c>
      <c r="BW119" s="892"/>
      <c r="BX119" s="892"/>
      <c r="BY119" s="892"/>
      <c r="BZ119" s="892"/>
      <c r="CA119" s="892">
        <v>122261225</v>
      </c>
      <c r="CB119" s="892"/>
      <c r="CC119" s="892"/>
      <c r="CD119" s="892"/>
      <c r="CE119" s="892"/>
      <c r="CF119" s="790"/>
      <c r="CG119" s="791"/>
      <c r="CH119" s="791"/>
      <c r="CI119" s="791"/>
      <c r="CJ119" s="881"/>
      <c r="CK119" s="979"/>
      <c r="CL119" s="867"/>
      <c r="CM119" s="885" t="s">
        <v>474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1486205</v>
      </c>
      <c r="DH119" s="807"/>
      <c r="DI119" s="807"/>
      <c r="DJ119" s="807"/>
      <c r="DK119" s="808"/>
      <c r="DL119" s="809">
        <v>1393056</v>
      </c>
      <c r="DM119" s="807"/>
      <c r="DN119" s="807"/>
      <c r="DO119" s="807"/>
      <c r="DP119" s="808"/>
      <c r="DQ119" s="809">
        <v>1306413</v>
      </c>
      <c r="DR119" s="807"/>
      <c r="DS119" s="807"/>
      <c r="DT119" s="807"/>
      <c r="DU119" s="808"/>
      <c r="DV119" s="895">
        <v>4.2</v>
      </c>
      <c r="DW119" s="896"/>
      <c r="DX119" s="896"/>
      <c r="DY119" s="896"/>
      <c r="DZ119" s="897"/>
    </row>
    <row r="120" spans="1:130" s="247" customFormat="1" ht="26.25" customHeight="1" x14ac:dyDescent="0.15">
      <c r="A120" s="864"/>
      <c r="B120" s="865"/>
      <c r="C120" s="868" t="s">
        <v>449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394</v>
      </c>
      <c r="AB120" s="824"/>
      <c r="AC120" s="824"/>
      <c r="AD120" s="824"/>
      <c r="AE120" s="825"/>
      <c r="AF120" s="826" t="s">
        <v>446</v>
      </c>
      <c r="AG120" s="824"/>
      <c r="AH120" s="824"/>
      <c r="AI120" s="824"/>
      <c r="AJ120" s="825"/>
      <c r="AK120" s="826" t="s">
        <v>128</v>
      </c>
      <c r="AL120" s="824"/>
      <c r="AM120" s="824"/>
      <c r="AN120" s="824"/>
      <c r="AO120" s="825"/>
      <c r="AP120" s="871" t="s">
        <v>394</v>
      </c>
      <c r="AQ120" s="872"/>
      <c r="AR120" s="872"/>
      <c r="AS120" s="872"/>
      <c r="AT120" s="873"/>
      <c r="AU120" s="930" t="s">
        <v>475</v>
      </c>
      <c r="AV120" s="931"/>
      <c r="AW120" s="931"/>
      <c r="AX120" s="931"/>
      <c r="AY120" s="932"/>
      <c r="AZ120" s="907" t="s">
        <v>476</v>
      </c>
      <c r="BA120" s="852"/>
      <c r="BB120" s="852"/>
      <c r="BC120" s="852"/>
      <c r="BD120" s="852"/>
      <c r="BE120" s="852"/>
      <c r="BF120" s="852"/>
      <c r="BG120" s="852"/>
      <c r="BH120" s="852"/>
      <c r="BI120" s="852"/>
      <c r="BJ120" s="852"/>
      <c r="BK120" s="852"/>
      <c r="BL120" s="852"/>
      <c r="BM120" s="852"/>
      <c r="BN120" s="852"/>
      <c r="BO120" s="852"/>
      <c r="BP120" s="853"/>
      <c r="BQ120" s="908">
        <v>22687649</v>
      </c>
      <c r="BR120" s="889"/>
      <c r="BS120" s="889"/>
      <c r="BT120" s="889"/>
      <c r="BU120" s="889"/>
      <c r="BV120" s="889">
        <v>24050954</v>
      </c>
      <c r="BW120" s="889"/>
      <c r="BX120" s="889"/>
      <c r="BY120" s="889"/>
      <c r="BZ120" s="889"/>
      <c r="CA120" s="889">
        <v>22355407</v>
      </c>
      <c r="CB120" s="889"/>
      <c r="CC120" s="889"/>
      <c r="CD120" s="889"/>
      <c r="CE120" s="889"/>
      <c r="CF120" s="913">
        <v>71.400000000000006</v>
      </c>
      <c r="CG120" s="914"/>
      <c r="CH120" s="914"/>
      <c r="CI120" s="914"/>
      <c r="CJ120" s="914"/>
      <c r="CK120" s="915" t="s">
        <v>477</v>
      </c>
      <c r="CL120" s="899"/>
      <c r="CM120" s="899"/>
      <c r="CN120" s="899"/>
      <c r="CO120" s="900"/>
      <c r="CP120" s="919" t="s">
        <v>413</v>
      </c>
      <c r="CQ120" s="920"/>
      <c r="CR120" s="920"/>
      <c r="CS120" s="920"/>
      <c r="CT120" s="920"/>
      <c r="CU120" s="920"/>
      <c r="CV120" s="920"/>
      <c r="CW120" s="920"/>
      <c r="CX120" s="920"/>
      <c r="CY120" s="920"/>
      <c r="CZ120" s="920"/>
      <c r="DA120" s="920"/>
      <c r="DB120" s="920"/>
      <c r="DC120" s="920"/>
      <c r="DD120" s="920"/>
      <c r="DE120" s="920"/>
      <c r="DF120" s="921"/>
      <c r="DG120" s="908">
        <v>16298713</v>
      </c>
      <c r="DH120" s="889"/>
      <c r="DI120" s="889"/>
      <c r="DJ120" s="889"/>
      <c r="DK120" s="889"/>
      <c r="DL120" s="889">
        <v>16061763</v>
      </c>
      <c r="DM120" s="889"/>
      <c r="DN120" s="889"/>
      <c r="DO120" s="889"/>
      <c r="DP120" s="889"/>
      <c r="DQ120" s="889">
        <v>15844735</v>
      </c>
      <c r="DR120" s="889"/>
      <c r="DS120" s="889"/>
      <c r="DT120" s="889"/>
      <c r="DU120" s="889"/>
      <c r="DV120" s="890">
        <v>50.6</v>
      </c>
      <c r="DW120" s="890"/>
      <c r="DX120" s="890"/>
      <c r="DY120" s="890"/>
      <c r="DZ120" s="891"/>
    </row>
    <row r="121" spans="1:130" s="247" customFormat="1" ht="26.25" customHeight="1" x14ac:dyDescent="0.15">
      <c r="A121" s="864"/>
      <c r="B121" s="865"/>
      <c r="C121" s="910" t="s">
        <v>478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v>91048</v>
      </c>
      <c r="AB121" s="824"/>
      <c r="AC121" s="824"/>
      <c r="AD121" s="824"/>
      <c r="AE121" s="825"/>
      <c r="AF121" s="826">
        <v>85024</v>
      </c>
      <c r="AG121" s="824"/>
      <c r="AH121" s="824"/>
      <c r="AI121" s="824"/>
      <c r="AJ121" s="825"/>
      <c r="AK121" s="826">
        <v>75036</v>
      </c>
      <c r="AL121" s="824"/>
      <c r="AM121" s="824"/>
      <c r="AN121" s="824"/>
      <c r="AO121" s="825"/>
      <c r="AP121" s="871">
        <v>0.2</v>
      </c>
      <c r="AQ121" s="872"/>
      <c r="AR121" s="872"/>
      <c r="AS121" s="872"/>
      <c r="AT121" s="873"/>
      <c r="AU121" s="933"/>
      <c r="AV121" s="934"/>
      <c r="AW121" s="934"/>
      <c r="AX121" s="934"/>
      <c r="AY121" s="935"/>
      <c r="AZ121" s="859" t="s">
        <v>479</v>
      </c>
      <c r="BA121" s="794"/>
      <c r="BB121" s="794"/>
      <c r="BC121" s="794"/>
      <c r="BD121" s="794"/>
      <c r="BE121" s="794"/>
      <c r="BF121" s="794"/>
      <c r="BG121" s="794"/>
      <c r="BH121" s="794"/>
      <c r="BI121" s="794"/>
      <c r="BJ121" s="794"/>
      <c r="BK121" s="794"/>
      <c r="BL121" s="794"/>
      <c r="BM121" s="794"/>
      <c r="BN121" s="794"/>
      <c r="BO121" s="794"/>
      <c r="BP121" s="795"/>
      <c r="BQ121" s="860">
        <v>977171</v>
      </c>
      <c r="BR121" s="861"/>
      <c r="BS121" s="861"/>
      <c r="BT121" s="861"/>
      <c r="BU121" s="861"/>
      <c r="BV121" s="861">
        <v>798186</v>
      </c>
      <c r="BW121" s="861"/>
      <c r="BX121" s="861"/>
      <c r="BY121" s="861"/>
      <c r="BZ121" s="861"/>
      <c r="CA121" s="861">
        <v>642360</v>
      </c>
      <c r="CB121" s="861"/>
      <c r="CC121" s="861"/>
      <c r="CD121" s="861"/>
      <c r="CE121" s="861"/>
      <c r="CF121" s="922">
        <v>2.1</v>
      </c>
      <c r="CG121" s="923"/>
      <c r="CH121" s="923"/>
      <c r="CI121" s="923"/>
      <c r="CJ121" s="923"/>
      <c r="CK121" s="916"/>
      <c r="CL121" s="902"/>
      <c r="CM121" s="902"/>
      <c r="CN121" s="902"/>
      <c r="CO121" s="903"/>
      <c r="CP121" s="882" t="s">
        <v>480</v>
      </c>
      <c r="CQ121" s="883"/>
      <c r="CR121" s="883"/>
      <c r="CS121" s="883"/>
      <c r="CT121" s="883"/>
      <c r="CU121" s="883"/>
      <c r="CV121" s="883"/>
      <c r="CW121" s="883"/>
      <c r="CX121" s="883"/>
      <c r="CY121" s="883"/>
      <c r="CZ121" s="883"/>
      <c r="DA121" s="883"/>
      <c r="DB121" s="883"/>
      <c r="DC121" s="883"/>
      <c r="DD121" s="883"/>
      <c r="DE121" s="883"/>
      <c r="DF121" s="884"/>
      <c r="DG121" s="860">
        <v>12762816</v>
      </c>
      <c r="DH121" s="861"/>
      <c r="DI121" s="861"/>
      <c r="DJ121" s="861"/>
      <c r="DK121" s="861"/>
      <c r="DL121" s="861">
        <v>12311245</v>
      </c>
      <c r="DM121" s="861"/>
      <c r="DN121" s="861"/>
      <c r="DO121" s="861"/>
      <c r="DP121" s="861"/>
      <c r="DQ121" s="861">
        <v>11827384</v>
      </c>
      <c r="DR121" s="861"/>
      <c r="DS121" s="861"/>
      <c r="DT121" s="861"/>
      <c r="DU121" s="861"/>
      <c r="DV121" s="838">
        <v>37.799999999999997</v>
      </c>
      <c r="DW121" s="838"/>
      <c r="DX121" s="838"/>
      <c r="DY121" s="838"/>
      <c r="DZ121" s="839"/>
    </row>
    <row r="122" spans="1:130" s="247" customFormat="1" ht="26.25" customHeight="1" x14ac:dyDescent="0.15">
      <c r="A122" s="864"/>
      <c r="B122" s="865"/>
      <c r="C122" s="868" t="s">
        <v>460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128</v>
      </c>
      <c r="AB122" s="824"/>
      <c r="AC122" s="824"/>
      <c r="AD122" s="824"/>
      <c r="AE122" s="825"/>
      <c r="AF122" s="826" t="s">
        <v>394</v>
      </c>
      <c r="AG122" s="824"/>
      <c r="AH122" s="824"/>
      <c r="AI122" s="824"/>
      <c r="AJ122" s="825"/>
      <c r="AK122" s="826" t="s">
        <v>394</v>
      </c>
      <c r="AL122" s="824"/>
      <c r="AM122" s="824"/>
      <c r="AN122" s="824"/>
      <c r="AO122" s="825"/>
      <c r="AP122" s="871" t="s">
        <v>394</v>
      </c>
      <c r="AQ122" s="872"/>
      <c r="AR122" s="872"/>
      <c r="AS122" s="872"/>
      <c r="AT122" s="873"/>
      <c r="AU122" s="933"/>
      <c r="AV122" s="934"/>
      <c r="AW122" s="934"/>
      <c r="AX122" s="934"/>
      <c r="AY122" s="935"/>
      <c r="AZ122" s="926" t="s">
        <v>481</v>
      </c>
      <c r="BA122" s="927"/>
      <c r="BB122" s="927"/>
      <c r="BC122" s="927"/>
      <c r="BD122" s="927"/>
      <c r="BE122" s="927"/>
      <c r="BF122" s="927"/>
      <c r="BG122" s="927"/>
      <c r="BH122" s="927"/>
      <c r="BI122" s="927"/>
      <c r="BJ122" s="927"/>
      <c r="BK122" s="927"/>
      <c r="BL122" s="927"/>
      <c r="BM122" s="927"/>
      <c r="BN122" s="927"/>
      <c r="BO122" s="927"/>
      <c r="BP122" s="928"/>
      <c r="BQ122" s="929">
        <v>78710188</v>
      </c>
      <c r="BR122" s="892"/>
      <c r="BS122" s="892"/>
      <c r="BT122" s="892"/>
      <c r="BU122" s="892"/>
      <c r="BV122" s="892">
        <v>76635987</v>
      </c>
      <c r="BW122" s="892"/>
      <c r="BX122" s="892"/>
      <c r="BY122" s="892"/>
      <c r="BZ122" s="892"/>
      <c r="CA122" s="892">
        <v>74178612</v>
      </c>
      <c r="CB122" s="892"/>
      <c r="CC122" s="892"/>
      <c r="CD122" s="892"/>
      <c r="CE122" s="892"/>
      <c r="CF122" s="893">
        <v>236.9</v>
      </c>
      <c r="CG122" s="894"/>
      <c r="CH122" s="894"/>
      <c r="CI122" s="894"/>
      <c r="CJ122" s="894"/>
      <c r="CK122" s="916"/>
      <c r="CL122" s="902"/>
      <c r="CM122" s="902"/>
      <c r="CN122" s="902"/>
      <c r="CO122" s="903"/>
      <c r="CP122" s="882" t="s">
        <v>482</v>
      </c>
      <c r="CQ122" s="883"/>
      <c r="CR122" s="883"/>
      <c r="CS122" s="883"/>
      <c r="CT122" s="883"/>
      <c r="CU122" s="883"/>
      <c r="CV122" s="883"/>
      <c r="CW122" s="883"/>
      <c r="CX122" s="883"/>
      <c r="CY122" s="883"/>
      <c r="CZ122" s="883"/>
      <c r="DA122" s="883"/>
      <c r="DB122" s="883"/>
      <c r="DC122" s="883"/>
      <c r="DD122" s="883"/>
      <c r="DE122" s="883"/>
      <c r="DF122" s="884"/>
      <c r="DG122" s="860">
        <v>2184908</v>
      </c>
      <c r="DH122" s="861"/>
      <c r="DI122" s="861"/>
      <c r="DJ122" s="861"/>
      <c r="DK122" s="861"/>
      <c r="DL122" s="861">
        <v>2015743</v>
      </c>
      <c r="DM122" s="861"/>
      <c r="DN122" s="861"/>
      <c r="DO122" s="861"/>
      <c r="DP122" s="861"/>
      <c r="DQ122" s="861">
        <v>1823269</v>
      </c>
      <c r="DR122" s="861"/>
      <c r="DS122" s="861"/>
      <c r="DT122" s="861"/>
      <c r="DU122" s="861"/>
      <c r="DV122" s="838">
        <v>5.8</v>
      </c>
      <c r="DW122" s="838"/>
      <c r="DX122" s="838"/>
      <c r="DY122" s="838"/>
      <c r="DZ122" s="839"/>
    </row>
    <row r="123" spans="1:130" s="247" customFormat="1" ht="26.25" customHeight="1" x14ac:dyDescent="0.15">
      <c r="A123" s="864"/>
      <c r="B123" s="865"/>
      <c r="C123" s="868" t="s">
        <v>467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66990</v>
      </c>
      <c r="AB123" s="824"/>
      <c r="AC123" s="824"/>
      <c r="AD123" s="824"/>
      <c r="AE123" s="825"/>
      <c r="AF123" s="826">
        <v>66990</v>
      </c>
      <c r="AG123" s="824"/>
      <c r="AH123" s="824"/>
      <c r="AI123" s="824"/>
      <c r="AJ123" s="825"/>
      <c r="AK123" s="826">
        <v>42620</v>
      </c>
      <c r="AL123" s="824"/>
      <c r="AM123" s="824"/>
      <c r="AN123" s="824"/>
      <c r="AO123" s="825"/>
      <c r="AP123" s="871">
        <v>0.1</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483</v>
      </c>
      <c r="BP123" s="925"/>
      <c r="BQ123" s="879">
        <v>102375008</v>
      </c>
      <c r="BR123" s="880"/>
      <c r="BS123" s="880"/>
      <c r="BT123" s="880"/>
      <c r="BU123" s="880"/>
      <c r="BV123" s="880">
        <v>101485127</v>
      </c>
      <c r="BW123" s="880"/>
      <c r="BX123" s="880"/>
      <c r="BY123" s="880"/>
      <c r="BZ123" s="880"/>
      <c r="CA123" s="880">
        <v>97176379</v>
      </c>
      <c r="CB123" s="880"/>
      <c r="CC123" s="880"/>
      <c r="CD123" s="880"/>
      <c r="CE123" s="880"/>
      <c r="CF123" s="790"/>
      <c r="CG123" s="791"/>
      <c r="CH123" s="791"/>
      <c r="CI123" s="791"/>
      <c r="CJ123" s="881"/>
      <c r="CK123" s="916"/>
      <c r="CL123" s="902"/>
      <c r="CM123" s="902"/>
      <c r="CN123" s="902"/>
      <c r="CO123" s="903"/>
      <c r="CP123" s="882" t="s">
        <v>411</v>
      </c>
      <c r="CQ123" s="883"/>
      <c r="CR123" s="883"/>
      <c r="CS123" s="883"/>
      <c r="CT123" s="883"/>
      <c r="CU123" s="883"/>
      <c r="CV123" s="883"/>
      <c r="CW123" s="883"/>
      <c r="CX123" s="883"/>
      <c r="CY123" s="883"/>
      <c r="CZ123" s="883"/>
      <c r="DA123" s="883"/>
      <c r="DB123" s="883"/>
      <c r="DC123" s="883"/>
      <c r="DD123" s="883"/>
      <c r="DE123" s="883"/>
      <c r="DF123" s="884"/>
      <c r="DG123" s="823">
        <v>436823</v>
      </c>
      <c r="DH123" s="824"/>
      <c r="DI123" s="824"/>
      <c r="DJ123" s="824"/>
      <c r="DK123" s="825"/>
      <c r="DL123" s="826">
        <v>486747</v>
      </c>
      <c r="DM123" s="824"/>
      <c r="DN123" s="824"/>
      <c r="DO123" s="824"/>
      <c r="DP123" s="825"/>
      <c r="DQ123" s="826">
        <v>543219</v>
      </c>
      <c r="DR123" s="824"/>
      <c r="DS123" s="824"/>
      <c r="DT123" s="824"/>
      <c r="DU123" s="825"/>
      <c r="DV123" s="871">
        <v>1.7</v>
      </c>
      <c r="DW123" s="872"/>
      <c r="DX123" s="872"/>
      <c r="DY123" s="872"/>
      <c r="DZ123" s="873"/>
    </row>
    <row r="124" spans="1:130" s="247" customFormat="1" ht="26.25" customHeight="1" thickBot="1" x14ac:dyDescent="0.2">
      <c r="A124" s="864"/>
      <c r="B124" s="865"/>
      <c r="C124" s="868" t="s">
        <v>470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128</v>
      </c>
      <c r="AB124" s="824"/>
      <c r="AC124" s="824"/>
      <c r="AD124" s="824"/>
      <c r="AE124" s="825"/>
      <c r="AF124" s="826" t="s">
        <v>446</v>
      </c>
      <c r="AG124" s="824"/>
      <c r="AH124" s="824"/>
      <c r="AI124" s="824"/>
      <c r="AJ124" s="825"/>
      <c r="AK124" s="826" t="s">
        <v>446</v>
      </c>
      <c r="AL124" s="824"/>
      <c r="AM124" s="824"/>
      <c r="AN124" s="824"/>
      <c r="AO124" s="825"/>
      <c r="AP124" s="871" t="s">
        <v>128</v>
      </c>
      <c r="AQ124" s="872"/>
      <c r="AR124" s="872"/>
      <c r="AS124" s="872"/>
      <c r="AT124" s="873"/>
      <c r="AU124" s="874" t="s">
        <v>484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86.6</v>
      </c>
      <c r="BR124" s="878"/>
      <c r="BS124" s="878"/>
      <c r="BT124" s="878"/>
      <c r="BU124" s="878"/>
      <c r="BV124" s="878">
        <v>75.599999999999994</v>
      </c>
      <c r="BW124" s="878"/>
      <c r="BX124" s="878"/>
      <c r="BY124" s="878"/>
      <c r="BZ124" s="878"/>
      <c r="CA124" s="878">
        <v>80.099999999999994</v>
      </c>
      <c r="CB124" s="878"/>
      <c r="CC124" s="878"/>
      <c r="CD124" s="878"/>
      <c r="CE124" s="878"/>
      <c r="CF124" s="768"/>
      <c r="CG124" s="769"/>
      <c r="CH124" s="769"/>
      <c r="CI124" s="769"/>
      <c r="CJ124" s="909"/>
      <c r="CK124" s="917"/>
      <c r="CL124" s="917"/>
      <c r="CM124" s="917"/>
      <c r="CN124" s="917"/>
      <c r="CO124" s="918"/>
      <c r="CP124" s="882" t="s">
        <v>485</v>
      </c>
      <c r="CQ124" s="883"/>
      <c r="CR124" s="883"/>
      <c r="CS124" s="883"/>
      <c r="CT124" s="883"/>
      <c r="CU124" s="883"/>
      <c r="CV124" s="883"/>
      <c r="CW124" s="883"/>
      <c r="CX124" s="883"/>
      <c r="CY124" s="883"/>
      <c r="CZ124" s="883"/>
      <c r="DA124" s="883"/>
      <c r="DB124" s="883"/>
      <c r="DC124" s="883"/>
      <c r="DD124" s="883"/>
      <c r="DE124" s="883"/>
      <c r="DF124" s="884"/>
      <c r="DG124" s="806">
        <v>668429</v>
      </c>
      <c r="DH124" s="807"/>
      <c r="DI124" s="807"/>
      <c r="DJ124" s="807"/>
      <c r="DK124" s="808"/>
      <c r="DL124" s="809">
        <v>666358</v>
      </c>
      <c r="DM124" s="807"/>
      <c r="DN124" s="807"/>
      <c r="DO124" s="807"/>
      <c r="DP124" s="808"/>
      <c r="DQ124" s="809">
        <v>587632</v>
      </c>
      <c r="DR124" s="807"/>
      <c r="DS124" s="807"/>
      <c r="DT124" s="807"/>
      <c r="DU124" s="808"/>
      <c r="DV124" s="895">
        <v>1.9</v>
      </c>
      <c r="DW124" s="896"/>
      <c r="DX124" s="896"/>
      <c r="DY124" s="896"/>
      <c r="DZ124" s="897"/>
    </row>
    <row r="125" spans="1:130" s="247" customFormat="1" ht="26.25" customHeight="1" x14ac:dyDescent="0.15">
      <c r="A125" s="864"/>
      <c r="B125" s="865"/>
      <c r="C125" s="868" t="s">
        <v>472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446</v>
      </c>
      <c r="AB125" s="824"/>
      <c r="AC125" s="824"/>
      <c r="AD125" s="824"/>
      <c r="AE125" s="825"/>
      <c r="AF125" s="826" t="s">
        <v>128</v>
      </c>
      <c r="AG125" s="824"/>
      <c r="AH125" s="824"/>
      <c r="AI125" s="824"/>
      <c r="AJ125" s="825"/>
      <c r="AK125" s="826" t="s">
        <v>128</v>
      </c>
      <c r="AL125" s="824"/>
      <c r="AM125" s="824"/>
      <c r="AN125" s="824"/>
      <c r="AO125" s="825"/>
      <c r="AP125" s="871" t="s">
        <v>128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486</v>
      </c>
      <c r="CL125" s="899"/>
      <c r="CM125" s="899"/>
      <c r="CN125" s="899"/>
      <c r="CO125" s="900"/>
      <c r="CP125" s="907" t="s">
        <v>487</v>
      </c>
      <c r="CQ125" s="852"/>
      <c r="CR125" s="852"/>
      <c r="CS125" s="852"/>
      <c r="CT125" s="852"/>
      <c r="CU125" s="852"/>
      <c r="CV125" s="852"/>
      <c r="CW125" s="852"/>
      <c r="CX125" s="852"/>
      <c r="CY125" s="852"/>
      <c r="CZ125" s="852"/>
      <c r="DA125" s="852"/>
      <c r="DB125" s="852"/>
      <c r="DC125" s="852"/>
      <c r="DD125" s="852"/>
      <c r="DE125" s="852"/>
      <c r="DF125" s="853"/>
      <c r="DG125" s="908" t="s">
        <v>128</v>
      </c>
      <c r="DH125" s="889"/>
      <c r="DI125" s="889"/>
      <c r="DJ125" s="889"/>
      <c r="DK125" s="889"/>
      <c r="DL125" s="889" t="s">
        <v>128</v>
      </c>
      <c r="DM125" s="889"/>
      <c r="DN125" s="889"/>
      <c r="DO125" s="889"/>
      <c r="DP125" s="889"/>
      <c r="DQ125" s="889" t="s">
        <v>128</v>
      </c>
      <c r="DR125" s="889"/>
      <c r="DS125" s="889"/>
      <c r="DT125" s="889"/>
      <c r="DU125" s="889"/>
      <c r="DV125" s="890" t="s">
        <v>128</v>
      </c>
      <c r="DW125" s="890"/>
      <c r="DX125" s="890"/>
      <c r="DY125" s="890"/>
      <c r="DZ125" s="891"/>
    </row>
    <row r="126" spans="1:130" s="247" customFormat="1" ht="26.25" customHeight="1" thickBot="1" x14ac:dyDescent="0.2">
      <c r="A126" s="864"/>
      <c r="B126" s="865"/>
      <c r="C126" s="868" t="s">
        <v>474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110116</v>
      </c>
      <c r="AB126" s="824"/>
      <c r="AC126" s="824"/>
      <c r="AD126" s="824"/>
      <c r="AE126" s="825"/>
      <c r="AF126" s="826">
        <v>98317</v>
      </c>
      <c r="AG126" s="824"/>
      <c r="AH126" s="824"/>
      <c r="AI126" s="824"/>
      <c r="AJ126" s="825"/>
      <c r="AK126" s="826">
        <v>86892</v>
      </c>
      <c r="AL126" s="824"/>
      <c r="AM126" s="824"/>
      <c r="AN126" s="824"/>
      <c r="AO126" s="825"/>
      <c r="AP126" s="871">
        <v>0.3</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488</v>
      </c>
      <c r="CQ126" s="794"/>
      <c r="CR126" s="794"/>
      <c r="CS126" s="794"/>
      <c r="CT126" s="794"/>
      <c r="CU126" s="794"/>
      <c r="CV126" s="794"/>
      <c r="CW126" s="794"/>
      <c r="CX126" s="794"/>
      <c r="CY126" s="794"/>
      <c r="CZ126" s="794"/>
      <c r="DA126" s="794"/>
      <c r="DB126" s="794"/>
      <c r="DC126" s="794"/>
      <c r="DD126" s="794"/>
      <c r="DE126" s="794"/>
      <c r="DF126" s="795"/>
      <c r="DG126" s="860" t="s">
        <v>394</v>
      </c>
      <c r="DH126" s="861"/>
      <c r="DI126" s="861"/>
      <c r="DJ126" s="861"/>
      <c r="DK126" s="861"/>
      <c r="DL126" s="861" t="s">
        <v>128</v>
      </c>
      <c r="DM126" s="861"/>
      <c r="DN126" s="861"/>
      <c r="DO126" s="861"/>
      <c r="DP126" s="861"/>
      <c r="DQ126" s="861" t="s">
        <v>128</v>
      </c>
      <c r="DR126" s="861"/>
      <c r="DS126" s="861"/>
      <c r="DT126" s="861"/>
      <c r="DU126" s="861"/>
      <c r="DV126" s="838" t="s">
        <v>128</v>
      </c>
      <c r="DW126" s="838"/>
      <c r="DX126" s="838"/>
      <c r="DY126" s="838"/>
      <c r="DZ126" s="839"/>
    </row>
    <row r="127" spans="1:130" s="247" customFormat="1" ht="26.25" customHeight="1" x14ac:dyDescent="0.15">
      <c r="A127" s="866"/>
      <c r="B127" s="867"/>
      <c r="C127" s="885" t="s">
        <v>489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117800</v>
      </c>
      <c r="AB127" s="824"/>
      <c r="AC127" s="824"/>
      <c r="AD127" s="824"/>
      <c r="AE127" s="825"/>
      <c r="AF127" s="826">
        <v>95999</v>
      </c>
      <c r="AG127" s="824"/>
      <c r="AH127" s="824"/>
      <c r="AI127" s="824"/>
      <c r="AJ127" s="825"/>
      <c r="AK127" s="826">
        <v>80203</v>
      </c>
      <c r="AL127" s="824"/>
      <c r="AM127" s="824"/>
      <c r="AN127" s="824"/>
      <c r="AO127" s="825"/>
      <c r="AP127" s="871">
        <v>0.3</v>
      </c>
      <c r="AQ127" s="872"/>
      <c r="AR127" s="872"/>
      <c r="AS127" s="872"/>
      <c r="AT127" s="873"/>
      <c r="AU127" s="283"/>
      <c r="AV127" s="283"/>
      <c r="AW127" s="283"/>
      <c r="AX127" s="888" t="s">
        <v>490</v>
      </c>
      <c r="AY127" s="856"/>
      <c r="AZ127" s="856"/>
      <c r="BA127" s="856"/>
      <c r="BB127" s="856"/>
      <c r="BC127" s="856"/>
      <c r="BD127" s="856"/>
      <c r="BE127" s="857"/>
      <c r="BF127" s="855" t="s">
        <v>491</v>
      </c>
      <c r="BG127" s="856"/>
      <c r="BH127" s="856"/>
      <c r="BI127" s="856"/>
      <c r="BJ127" s="856"/>
      <c r="BK127" s="856"/>
      <c r="BL127" s="857"/>
      <c r="BM127" s="855" t="s">
        <v>492</v>
      </c>
      <c r="BN127" s="856"/>
      <c r="BO127" s="856"/>
      <c r="BP127" s="856"/>
      <c r="BQ127" s="856"/>
      <c r="BR127" s="856"/>
      <c r="BS127" s="857"/>
      <c r="BT127" s="855" t="s">
        <v>493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494</v>
      </c>
      <c r="CQ127" s="794"/>
      <c r="CR127" s="794"/>
      <c r="CS127" s="794"/>
      <c r="CT127" s="794"/>
      <c r="CU127" s="794"/>
      <c r="CV127" s="794"/>
      <c r="CW127" s="794"/>
      <c r="CX127" s="794"/>
      <c r="CY127" s="794"/>
      <c r="CZ127" s="794"/>
      <c r="DA127" s="794"/>
      <c r="DB127" s="794"/>
      <c r="DC127" s="794"/>
      <c r="DD127" s="794"/>
      <c r="DE127" s="794"/>
      <c r="DF127" s="795"/>
      <c r="DG127" s="860" t="s">
        <v>128</v>
      </c>
      <c r="DH127" s="861"/>
      <c r="DI127" s="861"/>
      <c r="DJ127" s="861"/>
      <c r="DK127" s="861"/>
      <c r="DL127" s="861" t="s">
        <v>128</v>
      </c>
      <c r="DM127" s="861"/>
      <c r="DN127" s="861"/>
      <c r="DO127" s="861"/>
      <c r="DP127" s="861"/>
      <c r="DQ127" s="861" t="s">
        <v>452</v>
      </c>
      <c r="DR127" s="861"/>
      <c r="DS127" s="861"/>
      <c r="DT127" s="861"/>
      <c r="DU127" s="861"/>
      <c r="DV127" s="838" t="s">
        <v>394</v>
      </c>
      <c r="DW127" s="838"/>
      <c r="DX127" s="838"/>
      <c r="DY127" s="838"/>
      <c r="DZ127" s="839"/>
    </row>
    <row r="128" spans="1:130" s="247" customFormat="1" ht="26.25" customHeight="1" thickBot="1" x14ac:dyDescent="0.2">
      <c r="A128" s="840" t="s">
        <v>495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496</v>
      </c>
      <c r="X128" s="842"/>
      <c r="Y128" s="842"/>
      <c r="Z128" s="843"/>
      <c r="AA128" s="844">
        <v>198212</v>
      </c>
      <c r="AB128" s="845"/>
      <c r="AC128" s="845"/>
      <c r="AD128" s="845"/>
      <c r="AE128" s="846"/>
      <c r="AF128" s="847">
        <v>198243</v>
      </c>
      <c r="AG128" s="845"/>
      <c r="AH128" s="845"/>
      <c r="AI128" s="845"/>
      <c r="AJ128" s="846"/>
      <c r="AK128" s="847">
        <v>170618</v>
      </c>
      <c r="AL128" s="845"/>
      <c r="AM128" s="845"/>
      <c r="AN128" s="845"/>
      <c r="AO128" s="846"/>
      <c r="AP128" s="848"/>
      <c r="AQ128" s="849"/>
      <c r="AR128" s="849"/>
      <c r="AS128" s="849"/>
      <c r="AT128" s="850"/>
      <c r="AU128" s="283"/>
      <c r="AV128" s="283"/>
      <c r="AW128" s="283"/>
      <c r="AX128" s="851" t="s">
        <v>497</v>
      </c>
      <c r="AY128" s="852"/>
      <c r="AZ128" s="852"/>
      <c r="BA128" s="852"/>
      <c r="BB128" s="852"/>
      <c r="BC128" s="852"/>
      <c r="BD128" s="852"/>
      <c r="BE128" s="853"/>
      <c r="BF128" s="830" t="s">
        <v>452</v>
      </c>
      <c r="BG128" s="831"/>
      <c r="BH128" s="831"/>
      <c r="BI128" s="831"/>
      <c r="BJ128" s="831"/>
      <c r="BK128" s="831"/>
      <c r="BL128" s="854"/>
      <c r="BM128" s="830">
        <v>11.46</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498</v>
      </c>
      <c r="CQ128" s="772"/>
      <c r="CR128" s="772"/>
      <c r="CS128" s="772"/>
      <c r="CT128" s="772"/>
      <c r="CU128" s="772"/>
      <c r="CV128" s="772"/>
      <c r="CW128" s="772"/>
      <c r="CX128" s="772"/>
      <c r="CY128" s="772"/>
      <c r="CZ128" s="772"/>
      <c r="DA128" s="772"/>
      <c r="DB128" s="772"/>
      <c r="DC128" s="772"/>
      <c r="DD128" s="772"/>
      <c r="DE128" s="772"/>
      <c r="DF128" s="773"/>
      <c r="DG128" s="834">
        <v>122721</v>
      </c>
      <c r="DH128" s="835"/>
      <c r="DI128" s="835"/>
      <c r="DJ128" s="835"/>
      <c r="DK128" s="835"/>
      <c r="DL128" s="835">
        <v>125151</v>
      </c>
      <c r="DM128" s="835"/>
      <c r="DN128" s="835"/>
      <c r="DO128" s="835"/>
      <c r="DP128" s="835"/>
      <c r="DQ128" s="835">
        <v>103894</v>
      </c>
      <c r="DR128" s="835"/>
      <c r="DS128" s="835"/>
      <c r="DT128" s="835"/>
      <c r="DU128" s="835"/>
      <c r="DV128" s="836">
        <v>0.3</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499</v>
      </c>
      <c r="X129" s="821"/>
      <c r="Y129" s="821"/>
      <c r="Z129" s="822"/>
      <c r="AA129" s="823">
        <v>40789878</v>
      </c>
      <c r="AB129" s="824"/>
      <c r="AC129" s="824"/>
      <c r="AD129" s="824"/>
      <c r="AE129" s="825"/>
      <c r="AF129" s="826">
        <v>40407595</v>
      </c>
      <c r="AG129" s="824"/>
      <c r="AH129" s="824"/>
      <c r="AI129" s="824"/>
      <c r="AJ129" s="825"/>
      <c r="AK129" s="826">
        <v>40095609</v>
      </c>
      <c r="AL129" s="824"/>
      <c r="AM129" s="824"/>
      <c r="AN129" s="824"/>
      <c r="AO129" s="825"/>
      <c r="AP129" s="827"/>
      <c r="AQ129" s="828"/>
      <c r="AR129" s="828"/>
      <c r="AS129" s="828"/>
      <c r="AT129" s="829"/>
      <c r="AU129" s="285"/>
      <c r="AV129" s="285"/>
      <c r="AW129" s="285"/>
      <c r="AX129" s="793" t="s">
        <v>500</v>
      </c>
      <c r="AY129" s="794"/>
      <c r="AZ129" s="794"/>
      <c r="BA129" s="794"/>
      <c r="BB129" s="794"/>
      <c r="BC129" s="794"/>
      <c r="BD129" s="794"/>
      <c r="BE129" s="795"/>
      <c r="BF129" s="813" t="s">
        <v>128</v>
      </c>
      <c r="BG129" s="814"/>
      <c r="BH129" s="814"/>
      <c r="BI129" s="814"/>
      <c r="BJ129" s="814"/>
      <c r="BK129" s="814"/>
      <c r="BL129" s="815"/>
      <c r="BM129" s="813">
        <v>16.46</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502</v>
      </c>
      <c r="X130" s="821"/>
      <c r="Y130" s="821"/>
      <c r="Z130" s="822"/>
      <c r="AA130" s="823">
        <v>8355348</v>
      </c>
      <c r="AB130" s="824"/>
      <c r="AC130" s="824"/>
      <c r="AD130" s="824"/>
      <c r="AE130" s="825"/>
      <c r="AF130" s="826">
        <v>8534670</v>
      </c>
      <c r="AG130" s="824"/>
      <c r="AH130" s="824"/>
      <c r="AI130" s="824"/>
      <c r="AJ130" s="825"/>
      <c r="AK130" s="826">
        <v>8782681</v>
      </c>
      <c r="AL130" s="824"/>
      <c r="AM130" s="824"/>
      <c r="AN130" s="824"/>
      <c r="AO130" s="825"/>
      <c r="AP130" s="827"/>
      <c r="AQ130" s="828"/>
      <c r="AR130" s="828"/>
      <c r="AS130" s="828"/>
      <c r="AT130" s="829"/>
      <c r="AU130" s="285"/>
      <c r="AV130" s="285"/>
      <c r="AW130" s="285"/>
      <c r="AX130" s="793" t="s">
        <v>503</v>
      </c>
      <c r="AY130" s="794"/>
      <c r="AZ130" s="794"/>
      <c r="BA130" s="794"/>
      <c r="BB130" s="794"/>
      <c r="BC130" s="794"/>
      <c r="BD130" s="794"/>
      <c r="BE130" s="795"/>
      <c r="BF130" s="796">
        <v>11.4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504</v>
      </c>
      <c r="X131" s="804"/>
      <c r="Y131" s="804"/>
      <c r="Z131" s="805"/>
      <c r="AA131" s="806">
        <v>32434530</v>
      </c>
      <c r="AB131" s="807"/>
      <c r="AC131" s="807"/>
      <c r="AD131" s="807"/>
      <c r="AE131" s="808"/>
      <c r="AF131" s="809">
        <v>31872925</v>
      </c>
      <c r="AG131" s="807"/>
      <c r="AH131" s="807"/>
      <c r="AI131" s="807"/>
      <c r="AJ131" s="808"/>
      <c r="AK131" s="809">
        <v>31312928</v>
      </c>
      <c r="AL131" s="807"/>
      <c r="AM131" s="807"/>
      <c r="AN131" s="807"/>
      <c r="AO131" s="808"/>
      <c r="AP131" s="810"/>
      <c r="AQ131" s="811"/>
      <c r="AR131" s="811"/>
      <c r="AS131" s="811"/>
      <c r="AT131" s="812"/>
      <c r="AU131" s="285"/>
      <c r="AV131" s="285"/>
      <c r="AW131" s="285"/>
      <c r="AX131" s="771" t="s">
        <v>505</v>
      </c>
      <c r="AY131" s="772"/>
      <c r="AZ131" s="772"/>
      <c r="BA131" s="772"/>
      <c r="BB131" s="772"/>
      <c r="BC131" s="772"/>
      <c r="BD131" s="772"/>
      <c r="BE131" s="773"/>
      <c r="BF131" s="774">
        <v>80.099999999999994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507</v>
      </c>
      <c r="W132" s="784"/>
      <c r="X132" s="784"/>
      <c r="Y132" s="784"/>
      <c r="Z132" s="785"/>
      <c r="AA132" s="786">
        <v>11.70393938</v>
      </c>
      <c r="AB132" s="787"/>
      <c r="AC132" s="787"/>
      <c r="AD132" s="787"/>
      <c r="AE132" s="788"/>
      <c r="AF132" s="789">
        <v>11.62082238</v>
      </c>
      <c r="AG132" s="787"/>
      <c r="AH132" s="787"/>
      <c r="AI132" s="787"/>
      <c r="AJ132" s="788"/>
      <c r="AK132" s="789">
        <v>11.155280660000001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508</v>
      </c>
      <c r="W133" s="763"/>
      <c r="X133" s="763"/>
      <c r="Y133" s="763"/>
      <c r="Z133" s="764"/>
      <c r="AA133" s="765">
        <v>11.6</v>
      </c>
      <c r="AB133" s="766"/>
      <c r="AC133" s="766"/>
      <c r="AD133" s="766"/>
      <c r="AE133" s="767"/>
      <c r="AF133" s="765">
        <v>11.5</v>
      </c>
      <c r="AG133" s="766"/>
      <c r="AH133" s="766"/>
      <c r="AI133" s="766"/>
      <c r="AJ133" s="767"/>
      <c r="AK133" s="765">
        <v>11.4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TGWw9/Gj3zqfUUaPHQOO2xahK+4ifSnDBFtS4ApuQEbbuXkTJDvKAvEUPS/uTug5hxSjUplzFxHZ3XPztwAAEA==" saltValue="sJ8v8e59Qv3dAKKzbiVK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election activeCell="AR73" sqref="AR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67o6t2TQ+bDa6QmGbG1v2mmtWK5Z3Bk2jSYXWp6R2tKlOG7UCjiZPV4gsT5mgorBl2jzzlj+Uw2wTyIwHMnENA==" saltValue="b6QaANVCbDLtIQnGUuryq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55" zoomScaleNormal="70" zoomScaleSheetLayoutView="55" workbookViewId="0">
      <selection activeCell="BY4" sqref="BY4"/>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nEGEwNWrCwrS2nNCJwnEkzfMeu5rBTBDSiW6sRH+mn9vTZFQ7V5X8Xp43wnJuLRtIb4BuL4BUCexDWLYsUzvw==" saltValue="YDn4h24pBc//5Qy06hxCs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election activeCell="BY4" sqref="BY4"/>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517</v>
      </c>
      <c r="AL9" s="1193"/>
      <c r="AM9" s="1193"/>
      <c r="AN9" s="1194"/>
      <c r="AO9" s="313">
        <v>10693915</v>
      </c>
      <c r="AP9" s="313">
        <v>92647</v>
      </c>
      <c r="AQ9" s="314">
        <v>63840</v>
      </c>
      <c r="AR9" s="315">
        <v>45.1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518</v>
      </c>
      <c r="AL10" s="1193"/>
      <c r="AM10" s="1193"/>
      <c r="AN10" s="1194"/>
      <c r="AO10" s="316">
        <v>565898</v>
      </c>
      <c r="AP10" s="316">
        <v>4903</v>
      </c>
      <c r="AQ10" s="317">
        <v>4929</v>
      </c>
      <c r="AR10" s="318">
        <v>-0.5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519</v>
      </c>
      <c r="AL11" s="1193"/>
      <c r="AM11" s="1193"/>
      <c r="AN11" s="1194"/>
      <c r="AO11" s="316">
        <v>486307</v>
      </c>
      <c r="AP11" s="316">
        <v>4213</v>
      </c>
      <c r="AQ11" s="317">
        <v>6460</v>
      </c>
      <c r="AR11" s="318">
        <v>-34.799999999999997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520</v>
      </c>
      <c r="AL12" s="1193"/>
      <c r="AM12" s="1193"/>
      <c r="AN12" s="1194"/>
      <c r="AO12" s="316" t="s">
        <v>521</v>
      </c>
      <c r="AP12" s="316" t="s">
        <v>521</v>
      </c>
      <c r="AQ12" s="317">
        <v>877</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522</v>
      </c>
      <c r="AL13" s="1193"/>
      <c r="AM13" s="1193"/>
      <c r="AN13" s="1194"/>
      <c r="AO13" s="316" t="s">
        <v>521</v>
      </c>
      <c r="AP13" s="316" t="s">
        <v>521</v>
      </c>
      <c r="AQ13" s="317" t="s">
        <v>521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523</v>
      </c>
      <c r="AL14" s="1193"/>
      <c r="AM14" s="1193"/>
      <c r="AN14" s="1194"/>
      <c r="AO14" s="316">
        <v>135020</v>
      </c>
      <c r="AP14" s="316">
        <v>1170</v>
      </c>
      <c r="AQ14" s="317">
        <v>2764</v>
      </c>
      <c r="AR14" s="318">
        <v>-57.7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524</v>
      </c>
      <c r="AL15" s="1193"/>
      <c r="AM15" s="1193"/>
      <c r="AN15" s="1194"/>
      <c r="AO15" s="316">
        <v>246473</v>
      </c>
      <c r="AP15" s="316">
        <v>2135</v>
      </c>
      <c r="AQ15" s="317">
        <v>2206</v>
      </c>
      <c r="AR15" s="318">
        <v>-3.2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525</v>
      </c>
      <c r="AL16" s="1196"/>
      <c r="AM16" s="1196"/>
      <c r="AN16" s="1197"/>
      <c r="AO16" s="316">
        <v>-1043565</v>
      </c>
      <c r="AP16" s="316">
        <v>-9041</v>
      </c>
      <c r="AQ16" s="317">
        <v>-5490</v>
      </c>
      <c r="AR16" s="318">
        <v>64.7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11084048</v>
      </c>
      <c r="AP17" s="316">
        <v>96027</v>
      </c>
      <c r="AQ17" s="317">
        <v>75586</v>
      </c>
      <c r="AR17" s="318">
        <v>27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530</v>
      </c>
      <c r="AL21" s="1190"/>
      <c r="AM21" s="1190"/>
      <c r="AN21" s="1191"/>
      <c r="AO21" s="328">
        <v>9.82</v>
      </c>
      <c r="AP21" s="329">
        <v>7.2</v>
      </c>
      <c r="AQ21" s="330">
        <v>2.62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531</v>
      </c>
      <c r="AL22" s="1190"/>
      <c r="AM22" s="1190"/>
      <c r="AN22" s="1191"/>
      <c r="AO22" s="333">
        <v>97.8</v>
      </c>
      <c r="AP22" s="334">
        <v>98.2</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535</v>
      </c>
      <c r="AL32" s="1181"/>
      <c r="AM32" s="1181"/>
      <c r="AN32" s="1182"/>
      <c r="AO32" s="343">
        <v>9241784</v>
      </c>
      <c r="AP32" s="343">
        <v>80067</v>
      </c>
      <c r="AQ32" s="344">
        <v>45202</v>
      </c>
      <c r="AR32" s="345">
        <v>77.099999999999994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536</v>
      </c>
      <c r="AL33" s="1181"/>
      <c r="AM33" s="1181"/>
      <c r="AN33" s="1182"/>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537</v>
      </c>
      <c r="AL34" s="1181"/>
      <c r="AM34" s="1181"/>
      <c r="AN34" s="1182"/>
      <c r="AO34" s="343" t="s">
        <v>521</v>
      </c>
      <c r="AP34" s="343" t="s">
        <v>521</v>
      </c>
      <c r="AQ34" s="344">
        <v>14</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538</v>
      </c>
      <c r="AL35" s="1181"/>
      <c r="AM35" s="1181"/>
      <c r="AN35" s="1182"/>
      <c r="AO35" s="343">
        <v>2865852</v>
      </c>
      <c r="AP35" s="343">
        <v>24828</v>
      </c>
      <c r="AQ35" s="344">
        <v>12569</v>
      </c>
      <c r="AR35" s="345">
        <v>97.5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539</v>
      </c>
      <c r="AL36" s="1181"/>
      <c r="AM36" s="1181"/>
      <c r="AN36" s="1182"/>
      <c r="AO36" s="343">
        <v>53957</v>
      </c>
      <c r="AP36" s="343">
        <v>467</v>
      </c>
      <c r="AQ36" s="344">
        <v>1379</v>
      </c>
      <c r="AR36" s="345">
        <v>-66.099999999999994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540</v>
      </c>
      <c r="AL37" s="1181"/>
      <c r="AM37" s="1181"/>
      <c r="AN37" s="1182"/>
      <c r="AO37" s="343">
        <v>284751</v>
      </c>
      <c r="AP37" s="343">
        <v>2467</v>
      </c>
      <c r="AQ37" s="344">
        <v>599</v>
      </c>
      <c r="AR37" s="345">
        <v>311.89999999999998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541</v>
      </c>
      <c r="AL38" s="1184"/>
      <c r="AM38" s="1184"/>
      <c r="AN38" s="1185"/>
      <c r="AO38" s="346" t="s">
        <v>521</v>
      </c>
      <c r="AP38" s="346" t="s">
        <v>521</v>
      </c>
      <c r="AQ38" s="347">
        <v>1</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542</v>
      </c>
      <c r="AL39" s="1184"/>
      <c r="AM39" s="1184"/>
      <c r="AN39" s="1185"/>
      <c r="AO39" s="343">
        <v>-170618</v>
      </c>
      <c r="AP39" s="343">
        <v>-1478</v>
      </c>
      <c r="AQ39" s="344">
        <v>-4392</v>
      </c>
      <c r="AR39" s="345">
        <v>-66.3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543</v>
      </c>
      <c r="AL40" s="1181"/>
      <c r="AM40" s="1181"/>
      <c r="AN40" s="1182"/>
      <c r="AO40" s="343">
        <v>-8782681</v>
      </c>
      <c r="AP40" s="343">
        <v>-76089</v>
      </c>
      <c r="AQ40" s="344">
        <v>-39328</v>
      </c>
      <c r="AR40" s="345">
        <v>93.5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3493045</v>
      </c>
      <c r="AP41" s="343">
        <v>30262</v>
      </c>
      <c r="AQ41" s="344">
        <v>16044</v>
      </c>
      <c r="AR41" s="345">
        <v>88.6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512</v>
      </c>
      <c r="AN49" s="1175" t="s">
        <v>547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11876329</v>
      </c>
      <c r="AN51" s="365">
        <v>96836</v>
      </c>
      <c r="AO51" s="366">
        <v>-9.9</v>
      </c>
      <c r="AP51" s="367">
        <v>64346</v>
      </c>
      <c r="AQ51" s="368">
        <v>0.1</v>
      </c>
      <c r="AR51" s="369">
        <v>-10</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7206252</v>
      </c>
      <c r="AN52" s="373">
        <v>58757</v>
      </c>
      <c r="AO52" s="374">
        <v>-2.7</v>
      </c>
      <c r="AP52" s="375">
        <v>38517</v>
      </c>
      <c r="AQ52" s="376">
        <v>-6.2</v>
      </c>
      <c r="AR52" s="377">
        <v>3.5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6357506</v>
      </c>
      <c r="AN53" s="365">
        <v>52516</v>
      </c>
      <c r="AO53" s="366">
        <v>-45.8</v>
      </c>
      <c r="AP53" s="367">
        <v>65942</v>
      </c>
      <c r="AQ53" s="368">
        <v>2.5</v>
      </c>
      <c r="AR53" s="369">
        <v>-48.3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3709470</v>
      </c>
      <c r="AN54" s="373">
        <v>30642</v>
      </c>
      <c r="AO54" s="374">
        <v>-47.8</v>
      </c>
      <c r="AP54" s="375">
        <v>32778</v>
      </c>
      <c r="AQ54" s="376">
        <v>-14.9</v>
      </c>
      <c r="AR54" s="377">
        <v>-32.9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8664741</v>
      </c>
      <c r="AN55" s="365">
        <v>72646</v>
      </c>
      <c r="AO55" s="366">
        <v>38.299999999999997</v>
      </c>
      <c r="AP55" s="367">
        <v>68655</v>
      </c>
      <c r="AQ55" s="368">
        <v>4.0999999999999996</v>
      </c>
      <c r="AR55" s="369">
        <v>34.200000000000003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3931489</v>
      </c>
      <c r="AN56" s="373">
        <v>32962</v>
      </c>
      <c r="AO56" s="374">
        <v>7.6</v>
      </c>
      <c r="AP56" s="375">
        <v>32316</v>
      </c>
      <c r="AQ56" s="376">
        <v>-1.4</v>
      </c>
      <c r="AR56" s="377">
        <v>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5695037</v>
      </c>
      <c r="AN57" s="365">
        <v>48456</v>
      </c>
      <c r="AO57" s="366">
        <v>-33.299999999999997</v>
      </c>
      <c r="AP57" s="367">
        <v>66863</v>
      </c>
      <c r="AQ57" s="368">
        <v>-2.6</v>
      </c>
      <c r="AR57" s="369">
        <v>-30.7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3877558</v>
      </c>
      <c r="AN58" s="373">
        <v>32992</v>
      </c>
      <c r="AO58" s="374">
        <v>0.1</v>
      </c>
      <c r="AP58" s="375">
        <v>32770</v>
      </c>
      <c r="AQ58" s="376">
        <v>1.4</v>
      </c>
      <c r="AR58" s="377">
        <v>-1.3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9127161</v>
      </c>
      <c r="AN59" s="365">
        <v>79074</v>
      </c>
      <c r="AO59" s="366">
        <v>63.2</v>
      </c>
      <c r="AP59" s="367">
        <v>72051</v>
      </c>
      <c r="AQ59" s="368">
        <v>7.8</v>
      </c>
      <c r="AR59" s="369">
        <v>55.4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5153087</v>
      </c>
      <c r="AN60" s="373">
        <v>44644</v>
      </c>
      <c r="AO60" s="374">
        <v>35.299999999999997</v>
      </c>
      <c r="AP60" s="375">
        <v>34140</v>
      </c>
      <c r="AQ60" s="376">
        <v>4.2</v>
      </c>
      <c r="AR60" s="377">
        <v>31.1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8344155</v>
      </c>
      <c r="AN61" s="380">
        <v>69906</v>
      </c>
      <c r="AO61" s="381">
        <v>2.5</v>
      </c>
      <c r="AP61" s="382">
        <v>67571</v>
      </c>
      <c r="AQ61" s="383">
        <v>2.4</v>
      </c>
      <c r="AR61" s="369">
        <v>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4775571</v>
      </c>
      <c r="AN62" s="373">
        <v>39999</v>
      </c>
      <c r="AO62" s="374">
        <v>-1.5</v>
      </c>
      <c r="AP62" s="375">
        <v>34104</v>
      </c>
      <c r="AQ62" s="376">
        <v>-3.4</v>
      </c>
      <c r="AR62" s="377">
        <v>1.9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62ObCZGDBQDpQ27gxtqrtzPXf+7vbSIp/0eAzYdvjY8SluDBjQC2bjBQn5t5LtgZBhtCfaYPeqF0EmyZYKg+tQ==" saltValue="RieC0ygWH1TBDSYAaqdl1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election activeCell="BY4" sqref="BY4"/>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ORcp0+e3B1G5xOcqE1oRzlvHbGLi9P3iarFcuYGFOUtYgUcV57f5kRQrruo4475EMLVOPqE8FmRnMLNPbzvfMA==" saltValue="NLLm1gCjGiaEhmCeoUuE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election activeCell="BY4" sqref="BY4"/>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KqsdHjRK9IgvXnmc5TGBn692HhbzoqEghRFDzAaefHcXeW5+U6H0KqTbsxYMK/93dAwSCyOH7VYpt9L9mlh9Dw==" saltValue="lOWRmegl8S+pq+Obda6OS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BY4" sqref="BY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4.5999999999999996</v>
      </c>
      <c r="G47" s="12">
        <v>4.63</v>
      </c>
      <c r="H47" s="12">
        <v>4.46</v>
      </c>
      <c r="I47" s="12">
        <v>9.89</v>
      </c>
      <c r="J47" s="13">
        <v>9.64</v>
      </c>
    </row>
    <row r="48" spans="2:10" ht="57.75" customHeight="1" x14ac:dyDescent="0.15">
      <c r="B48" s="14"/>
      <c r="C48" s="1200" t="s">
        <v>4</v>
      </c>
      <c r="D48" s="1200"/>
      <c r="E48" s="1201"/>
      <c r="F48" s="15">
        <v>6.13</v>
      </c>
      <c r="G48" s="16">
        <v>5.81</v>
      </c>
      <c r="H48" s="16">
        <v>5.83</v>
      </c>
      <c r="I48" s="16">
        <v>4.8</v>
      </c>
      <c r="J48" s="17">
        <v>5.05</v>
      </c>
    </row>
    <row r="49" spans="2:10" ht="57.75" customHeight="1" thickBot="1" x14ac:dyDescent="0.2">
      <c r="B49" s="18"/>
      <c r="C49" s="1202" t="s">
        <v>5</v>
      </c>
      <c r="D49" s="1202"/>
      <c r="E49" s="1203"/>
      <c r="F49" s="19" t="s">
        <v>568</v>
      </c>
      <c r="G49" s="20" t="s">
        <v>569</v>
      </c>
      <c r="H49" s="20" t="s">
        <v>570</v>
      </c>
      <c r="I49" s="20">
        <v>4.3</v>
      </c>
      <c r="J49" s="21">
        <v>2.68</v>
      </c>
    </row>
    <row r="50" spans="2:10" ht="13.5" customHeight="1" x14ac:dyDescent="0.15"/>
  </sheetData>
  <sheetProtection algorithmName="SHA-512" hashValue="ZXkiRqHVFPsa2IHUVuf0AgmZWcs9CsqVmeVLQGBWUUAuJt+s1ky8Co3H0Yts85D1p3BO+h7bZ1SmP8XX2hk2CQ==" saltValue="BnBDYgp63hwWITu/0Q0kA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