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7(令和5年度決算分)\01 財政状況資料集作成（1回目）\08-1県HP掲載用（起案準備）\08 全市町村一括ダウンロード\"/>
    </mc:Choice>
  </mc:AlternateContent>
  <bookViews>
    <workbookView xWindow="0" yWindow="0" windowWidth="23040" windowHeight="859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BE37" i="10"/>
  <c r="U37" i="10"/>
  <c r="BE36" i="10"/>
  <c r="CO34" i="10"/>
  <c r="CO35" i="10" s="1"/>
  <c r="CO36" i="10" s="1"/>
  <c r="CO37" i="10" s="1"/>
  <c r="BW34" i="10"/>
  <c r="BW35" i="10" s="1"/>
  <c r="BW36" i="10" s="1"/>
  <c r="BW37" i="10" s="1"/>
  <c r="BW38" i="10" s="1"/>
  <c r="BW39" i="10" s="1"/>
  <c r="C34" i="10"/>
  <c r="C35" i="10" s="1"/>
  <c r="C36" i="10" l="1"/>
  <c r="C37" i="10" s="1"/>
  <c r="C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alcChain>
</file>

<file path=xl/sharedStrings.xml><?xml version="1.0" encoding="utf-8"?>
<sst xmlns="http://schemas.openxmlformats.org/spreadsheetml/2006/main" count="1035" uniqueCount="570">
  <si>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</si>
  <si>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</si>
  <si>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</si>
  <si>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</si>
  <si>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</si>
  <si>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</si>
  <si>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</si>
  <si>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</si>
  <si>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</si>
  <si>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</si>
  <si>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</si>
  <si>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</si>
  <si>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</si>
  <si>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</si>
  <si>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</si>
  <si>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</si>
  <si>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</si>
  <si>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</si>
  <si>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</si>
  <si>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</si>
  <si>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</si>
  <si>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</si>
  <si>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</si>
  <si>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</si>
  <si>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</si>
  <si>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</si>
  <si>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</si>
  <si>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</si>
  <si>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</si>
  <si>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</si>
  <si>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</si>
  <si>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</si>
  <si>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</si>
  <si>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</si>
  <si>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</si>
  <si>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</si>
  <si>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</si>
  <si>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</si>
  <si>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</si>
  <si>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</si>
  <si>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</si>
  <si>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</si>
  <si>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</si>
  <si>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</si>
  <si>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</si>
  <si>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</si>
  <si>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</si>
  <si>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</si>
  <si>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</si>
  <si>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</si>
  <si>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</si>
  <si>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</si>
  <si>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</si>
  <si>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</si>
  <si>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</si>
  <si>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</si>
  <si>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</si>
  <si>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</si>
  <si>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</si>
  <si>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</si>
  <si>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</si>
  <si>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</si>
  <si>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</si>
  <si>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</si>
  <si>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</si>
  <si>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</si>
  <si>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</si>
  <si>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</si>
  <si>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</si>
  <si>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</si>
  <si>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</si>
  <si>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</si>
  <si>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</si>
  <si>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</si>
  <si>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</si>
  <si>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</si>
  <si>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</si>
  <si>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</si>
  <si>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</si>
  <si>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</si>
  <si>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</si>
  <si>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</si>
  <si>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</si>
  <si>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</si>
  <si>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</si>
  <si>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</si>
  <si>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</si>
  <si>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</si>
  <si>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</si>
  <si>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</si>
  <si>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</si>
  <si>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</si>
  <si>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</si>
  <si>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</si>
  <si>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</si>
  <si>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</si>
  <si>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</si>
  <si>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</si>
  <si>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</si>
  <si>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</si>
  <si>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</si>
  <si>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</si>
  <si>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</si>
  <si>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</si>
  <si>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</si>
  <si>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</si>
  <si>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</si>
  <si>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</si>
  <si>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</si>
  <si>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</si>
  <si>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</si>
  <si>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</si>
  <si>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</si>
  <si>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</si>
  <si>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</si>
  <si>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</si>
  <si>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</si>
  <si>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</si>
  <si>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</si>
  <si>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</si>
  <si>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</si>
  <si>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</si>
  <si>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</si>
  <si>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</si>
  <si>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</si>
  <si>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</si>
  <si>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</si>
  <si>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</si>
  <si>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</si>
  <si>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</si>
  <si>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</si>
  <si>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</si>
  <si>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</si>
  <si>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</si>
  <si>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</si>
  <si>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</si>
  <si>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</si>
  <si>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</si>
  <si>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</si>
  <si>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</si>
  <si>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</si>
  <si>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</si>
  <si>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</si>
  <si>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</si>
  <si>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</si>
  <si>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</si>
  <si>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</si>
  <si>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</si>
  <si>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</si>
  <si>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</si>
  <si>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</si>
  <si>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</si>
  <si>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</si>
  <si>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</si>
  <si>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</si>
  <si>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</si>
  <si>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</si>
  <si>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</si>
  <si>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</si>
  <si>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</si>
  <si>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</si>
  <si>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</si>
  <si>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</si>
  <si>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</si>
  <si>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</si>
  <si>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</si>
  <si>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</si>
  <si>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</si>
  <si>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</si>
  <si>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</si>
  <si>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</si>
  <si>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</si>
  <si>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</si>
  <si>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</si>
  <si>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</si>
  <si>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</si>
  <si>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</si>
  <si>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</si>
  <si>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</si>
  <si>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</si>
  <si>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</si>
  <si>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</si>
  <si>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</si>
  <si>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</si>
  <si>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</si>
  <si>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</si>
  <si>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</si>
  <si>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</si>
  <si>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</si>
  <si>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</si>
  <si>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</si>
  <si>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</si>
  <si>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</si>
  <si>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</si>
  <si>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</si>
  <si>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</si>
  <si>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</si>
  <si>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</si>
  <si>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</si>
  <si>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</si>
  <si>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</si>
  <si>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</si>
  <si>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</si>
  <si>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岩手県一関市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</si>
  <si>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</si>
  <si>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</si>
  <si>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</si>
  <si>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</si>
  <si>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</si>
  <si>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</si>
  <si>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</si>
  <si>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</si>
  <si>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</si>
  <si>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</si>
  <si>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</si>
  <si>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</si>
  <si>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</si>
  <si>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</si>
  <si>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</si>
  <si>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</si>
  <si>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</si>
  <si>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</si>
  <si>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</si>
  <si>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</si>
  <si>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</si>
  <si>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</si>
  <si>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</si>
  <si>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</si>
  <si>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</si>
  <si>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</si>
  <si>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</si>
  <si>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</si>
  <si>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</si>
  <si>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</si>
  <si>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</si>
  <si>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</si>
  <si>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</si>
  <si>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</si>
  <si>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</si>
  <si>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</si>
  <si>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</si>
  <si>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</si>
  <si>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</si>
  <si>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</si>
  <si>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</si>
  <si>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</si>
  <si>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</si>
  <si>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</si>
  <si>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</si>
  <si>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</si>
  <si>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</si>
  <si>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</si>
  <si>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</si>
  <si>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</si>
  <si>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</si>
  <si>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</si>
  <si>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</si>
  <si>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</si>
  <si>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</si>
  <si>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</si>
  <si>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</si>
  <si>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</si>
  <si>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</si>
  <si>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</si>
  <si>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</si>
  <si>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</si>
  <si>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</si>
  <si>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</si>
  <si>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</si>
  <si>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</si>
  <si>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</si>
  <si>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</si>
  <si>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</si>
  <si>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</si>
  <si>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</si>
  <si>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</si>
  <si>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</si>
  <si>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</si>
  <si>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</si>
  <si>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</si>
  <si>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</si>
  <si>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</si>
  <si>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</si>
  <si>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</si>
  <si>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</si>
  <si>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</si>
  <si>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</si>
  <si>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</si>
  <si>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</si>
  <si>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</si>
  <si>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</si>
  <si>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</si>
  <si>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</si>
  <si>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</si>
  <si>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</si>
  <si>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</si>
  <si>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</si>
  <si>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</si>
  <si>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</si>
  <si>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</si>
  <si>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</si>
  <si>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</si>
  <si>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</si>
  <si>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</si>
  <si>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</si>
  <si>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</si>
  <si>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</si>
  <si>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</si>
  <si>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</si>
  <si>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</si>
  <si>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</si>
  <si>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</si>
  <si>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</si>
  <si>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</si>
  <si>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</si>
  <si>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</si>
  <si>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</si>
  <si>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</si>
  <si>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</si>
  <si>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</si>
  <si>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</si>
  <si>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</si>
  <si>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</si>
  <si>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</si>
  <si>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</si>
  <si>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</si>
  <si>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</si>
  <si>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</si>
  <si>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</si>
  <si>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</si>
  <si>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</si>
  <si>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</si>
  <si>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</si>
  <si>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</si>
  <si>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</si>
  <si>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</si>
  <si>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</si>
  <si>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</si>
  <si>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</si>
  <si>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</si>
  <si>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</si>
  <si>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</si>
  <si>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</si>
  <si>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</si>
  <si>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</si>
  <si>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</si>
  <si>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</si>
  <si>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</si>
  <si>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</si>
  <si>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</si>
  <si>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</si>
  <si>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</si>
  <si>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</si>
  <si>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</si>
  <si>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岩手県一関市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</si>
  <si>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</si>
  <si>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</si>
  <si>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</si>
  <si>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</si>
  <si>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</si>
  <si>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</si>
  <si>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</si>
  <si>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</si>
  <si>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</si>
  <si>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</si>
  <si>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</si>
  <si>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</si>
  <si>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</si>
  <si>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</si>
  <si>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</si>
  <si>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</si>
  <si>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</si>
  <si>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</si>
  <si>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</si>
  <si>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</si>
  <si>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</si>
  <si>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市営バス事業特別会計</t>
    <phoneticPr fontId="5"/>
  </si>
  <si>
    <t>物品調達特別会計</t>
    <phoneticPr fontId="5"/>
  </si>
  <si>
    <t>工業団地整備事業特別会計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</si>
  <si>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</si>
  <si>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</si>
  <si>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</si>
  <si>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</si>
  <si>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</si>
  <si>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</si>
  <si>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</si>
  <si>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</si>
  <si>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</si>
  <si>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</si>
  <si>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</si>
  <si>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</si>
  <si>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</si>
  <si>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</si>
  <si>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</si>
  <si>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</si>
  <si>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一関市水道事業</t>
    <phoneticPr fontId="5"/>
  </si>
  <si>
    <t>法適用企業</t>
    <phoneticPr fontId="5"/>
  </si>
  <si>
    <t>一関市工業用水道事業</t>
    <phoneticPr fontId="5"/>
  </si>
  <si>
    <t>一関市下水道事業</t>
    <phoneticPr fontId="5"/>
  </si>
  <si>
    <t>一関市病院事業</t>
    <phoneticPr fontId="5"/>
  </si>
  <si>
    <t>浄化槽事業</t>
    <phoneticPr fontId="5"/>
  </si>
  <si>
    <t>法非適用企業</t>
    <phoneticPr fontId="5"/>
  </si>
  <si>
    <t>工業団地整備事業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</si>
  <si>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</si>
  <si>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</si>
  <si>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</si>
  <si>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</si>
  <si>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</si>
  <si>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</si>
  <si>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</si>
  <si>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</si>
  <si>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</si>
  <si>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</si>
  <si>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</si>
  <si>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</si>
  <si>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</si>
  <si>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</si>
  <si>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</si>
  <si>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</si>
  <si>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</si>
  <si>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</si>
  <si>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</si>
  <si>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</si>
  <si>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</si>
  <si>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</si>
  <si>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</si>
  <si>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</si>
  <si>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</si>
  <si>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</si>
  <si>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</si>
  <si>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</si>
  <si>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</si>
  <si>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</si>
  <si>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</si>
  <si>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</si>
  <si>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</si>
  <si>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</si>
  <si>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</si>
  <si>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</si>
  <si>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</si>
  <si>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</si>
  <si>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</si>
  <si>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</si>
  <si>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</si>
  <si>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</si>
  <si>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</si>
  <si>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</si>
  <si>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</si>
  <si>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</si>
  <si>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</si>
  <si>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</si>
  <si>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</si>
  <si>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</si>
  <si>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</si>
  <si>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</si>
  <si>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</si>
  <si>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</si>
  <si>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</si>
  <si>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</si>
  <si>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</si>
  <si>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</si>
  <si>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</si>
  <si>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</si>
  <si>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</si>
  <si>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</si>
  <si>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</si>
  <si>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</si>
  <si>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</si>
  <si>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</si>
  <si>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</si>
  <si>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</si>
  <si>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</si>
  <si>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</si>
  <si>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</si>
  <si>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</si>
  <si>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</si>
  <si>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</si>
  <si>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</si>
  <si>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</si>
  <si>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</si>
  <si>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</si>
  <si>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</si>
  <si>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</si>
  <si>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</si>
  <si>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</si>
  <si>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</si>
  <si>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</si>
  <si>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</si>
  <si>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</si>
  <si>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</si>
  <si>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</si>
  <si>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</si>
  <si>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</si>
  <si>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</si>
  <si>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</si>
  <si>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</si>
  <si>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</si>
  <si>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</si>
  <si>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</si>
  <si>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</si>
  <si>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</si>
  <si>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</si>
  <si>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</si>
  <si>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</si>
  <si>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</si>
  <si>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</si>
  <si>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</si>
  <si>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</si>
  <si>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</si>
  <si>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</si>
  <si>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</si>
  <si>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</si>
  <si>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</si>
  <si>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</si>
  <si>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</si>
  <si>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</si>
  <si>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</si>
  <si>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</si>
  <si>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</si>
  <si>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</si>
  <si>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</si>
  <si>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</si>
  <si>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</si>
  <si>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</si>
  <si>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</si>
  <si>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</si>
  <si>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</si>
  <si>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</si>
  <si>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</si>
  <si>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</si>
  <si>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</si>
  <si>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</si>
  <si>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</si>
  <si>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</si>
  <si>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</si>
  <si>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</si>
  <si>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</si>
  <si>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</si>
  <si>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1.83</t>
  </si>
  <si>
    <t>一般会計</t>
  </si>
  <si>
    <t>一関市水道事業</t>
  </si>
  <si>
    <t>一関市病院事業</t>
  </si>
  <si>
    <t>一関市下水道事業</t>
  </si>
  <si>
    <t>工業団地整備事業</t>
  </si>
  <si>
    <t>国民健康保険特別会計（事業勘定）</t>
  </si>
  <si>
    <t>一関市工業用水道事業</t>
  </si>
  <si>
    <t>都市施設等管理特別会計</t>
  </si>
  <si>
    <t>その他会計（赤字）</t>
  </si>
  <si>
    <t>その他会計（黒字）</t>
  </si>
  <si>
    <t>R01</t>
    <phoneticPr fontId="5"/>
  </si>
  <si>
    <t>R02</t>
    <phoneticPr fontId="5"/>
  </si>
  <si>
    <t>R03</t>
    <phoneticPr fontId="5"/>
  </si>
  <si>
    <t>R04</t>
    <phoneticPr fontId="5"/>
  </si>
  <si>
    <t>R05</t>
    <phoneticPr fontId="5"/>
  </si>
  <si>
    <t>-</t>
    <phoneticPr fontId="2"/>
  </si>
  <si>
    <t>一関地区広域行政組合（一般会計）</t>
    <rPh sb="0" eb="2">
      <t>イチノセキ</t>
    </rPh>
    <rPh sb="2" eb="4">
      <t>チク</t>
    </rPh>
    <rPh sb="4" eb="6">
      <t>コウイキ</t>
    </rPh>
    <rPh sb="6" eb="8">
      <t>ギョウセイ</t>
    </rPh>
    <rPh sb="8" eb="10">
      <t>クミアイ</t>
    </rPh>
    <rPh sb="11" eb="13">
      <t>イッパン</t>
    </rPh>
    <phoneticPr fontId="10"/>
  </si>
  <si>
    <t>一関地区広域行政組合（特別会計）</t>
    <rPh sb="0" eb="2">
      <t>イチノセキ</t>
    </rPh>
    <rPh sb="2" eb="4">
      <t>チク</t>
    </rPh>
    <rPh sb="4" eb="6">
      <t>コウイキ</t>
    </rPh>
    <rPh sb="6" eb="8">
      <t>ギョウセイ</t>
    </rPh>
    <rPh sb="8" eb="10">
      <t>クミアイ</t>
    </rPh>
    <rPh sb="11" eb="13">
      <t>トクベツ</t>
    </rPh>
    <rPh sb="13" eb="15">
      <t>カイケイ</t>
    </rPh>
    <phoneticPr fontId="10"/>
  </si>
  <si>
    <t>岩手県市町村総合事務組合（一般会計）</t>
    <rPh sb="0" eb="3">
      <t>イワテケン</t>
    </rPh>
    <rPh sb="3" eb="6">
      <t>シチョウソン</t>
    </rPh>
    <rPh sb="6" eb="8">
      <t>ソウゴウ</t>
    </rPh>
    <rPh sb="8" eb="10">
      <t>ジム</t>
    </rPh>
    <rPh sb="10" eb="12">
      <t>クミアイ</t>
    </rPh>
    <rPh sb="13" eb="17">
      <t>イッパンカイケイ</t>
    </rPh>
    <phoneticPr fontId="10"/>
  </si>
  <si>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10"/>
  </si>
  <si>
    <t>岩手県後期高齢者医療広域連合（一般会計）</t>
    <rPh sb="0" eb="3">
      <t>イワテケン</t>
    </rPh>
    <rPh sb="3" eb="5">
      <t>コウキ</t>
    </rPh>
    <rPh sb="5" eb="8">
      <t>コウレイシャ</t>
    </rPh>
    <rPh sb="8" eb="10">
      <t>イリョウ</t>
    </rPh>
    <rPh sb="10" eb="12">
      <t>コウイキ</t>
    </rPh>
    <rPh sb="12" eb="14">
      <t>レンゴウ</t>
    </rPh>
    <rPh sb="15" eb="19">
      <t>イッパンカイケイ</t>
    </rPh>
    <phoneticPr fontId="10"/>
  </si>
  <si>
    <t>岩手県後期高齢者医療広域連合（特別会計）</t>
    <rPh sb="0" eb="3">
      <t>イワテケン</t>
    </rPh>
    <rPh sb="3" eb="5">
      <t>コウキ</t>
    </rPh>
    <rPh sb="5" eb="8">
      <t>コウレイシャ</t>
    </rPh>
    <rPh sb="8" eb="10">
      <t>イリョウ</t>
    </rPh>
    <rPh sb="10" eb="12">
      <t>コウイキ</t>
    </rPh>
    <rPh sb="12" eb="14">
      <t>レンゴウ</t>
    </rPh>
    <rPh sb="15" eb="19">
      <t>トクベツカイケイ</t>
    </rPh>
    <phoneticPr fontId="10"/>
  </si>
  <si>
    <t>岩手県南技術研究センター</t>
    <rPh sb="0" eb="3">
      <t>イワテケン</t>
    </rPh>
    <rPh sb="3" eb="4">
      <t>ミナミ</t>
    </rPh>
    <rPh sb="4" eb="6">
      <t>ギジュツ</t>
    </rPh>
    <rPh sb="6" eb="8">
      <t>ケンキュウ</t>
    </rPh>
    <phoneticPr fontId="10"/>
  </si>
  <si>
    <t>一関地区土地開発公社</t>
    <rPh sb="0" eb="2">
      <t>イチノセキ</t>
    </rPh>
    <rPh sb="2" eb="4">
      <t>チク</t>
    </rPh>
    <rPh sb="4" eb="6">
      <t>トチ</t>
    </rPh>
    <rPh sb="6" eb="8">
      <t>カイハツ</t>
    </rPh>
    <rPh sb="8" eb="10">
      <t>コウシャ</t>
    </rPh>
    <phoneticPr fontId="10"/>
  </si>
  <si>
    <t>花泉観光開発</t>
    <rPh sb="0" eb="2">
      <t>ハナイズミ</t>
    </rPh>
    <rPh sb="2" eb="4">
      <t>カンコウ</t>
    </rPh>
    <rPh sb="4" eb="6">
      <t>カイハツ</t>
    </rPh>
    <phoneticPr fontId="10"/>
  </si>
  <si>
    <t>室根総合開発</t>
    <rPh sb="0" eb="2">
      <t>ムロネ</t>
    </rPh>
    <rPh sb="2" eb="4">
      <t>ソウゴウ</t>
    </rPh>
    <rPh sb="4" eb="6">
      <t>カイハツ</t>
    </rPh>
    <phoneticPr fontId="10"/>
  </si>
  <si>
    <t>ふるさと応援基金</t>
    <rPh sb="4" eb="8">
      <t>オウエンキキン</t>
    </rPh>
    <phoneticPr fontId="5"/>
  </si>
  <si>
    <t>地域振興基金</t>
    <rPh sb="0" eb="6">
      <t>チイキシンコウキキン</t>
    </rPh>
    <phoneticPr fontId="2"/>
  </si>
  <si>
    <t>公共施設等総合管理基金</t>
    <rPh sb="0" eb="5">
      <t>コウキョウシセツトウ</t>
    </rPh>
    <rPh sb="5" eb="11">
      <t>ソウゴウカンリキキン</t>
    </rPh>
    <phoneticPr fontId="2"/>
  </si>
  <si>
    <t>地域福祉基金</t>
    <rPh sb="0" eb="6">
      <t>チイキフクシキキン</t>
    </rPh>
    <phoneticPr fontId="2"/>
  </si>
  <si>
    <t>学校施設財産処分積立基金</t>
    <rPh sb="0" eb="4">
      <t>ガッコウシセツ</t>
    </rPh>
    <rPh sb="4" eb="8">
      <t>ザイサンショブン</t>
    </rPh>
    <rPh sb="8" eb="10">
      <t>ツミタテ</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</si>
</sst>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62281</c:v>
                </c:pt>
                <c:pt idx="3">
                  <c:v>58940</c:v>
                </c:pt>
                <c:pt idx="4">
                  <c:v>57336</c:v>
                </c:pt>
              </c:numCache>
            </c:numRef>
          </c:val>
          <c:smooth val="0"/>
          <c:extLst>
            <c:ext xmlns:c16="http://schemas.microsoft.com/office/drawing/2014/chart" uri="{C3380CC4-5D6E-409C-BE32-E72D297353CC}">
              <c16:uniqueId val="{00000000-6229-4E75-9FF3-499ADDC59B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79074</c:v>
                </c:pt>
                <c:pt idx="1">
                  <c:v>58826</c:v>
                </c:pt>
                <c:pt idx="2">
                  <c:v>52777</c:v>
                </c:pt>
                <c:pt idx="3">
                  <c:v>81971</c:v>
                </c:pt>
                <c:pt idx="4">
                  <c:v>67554</c:v>
                </c:pt>
              </c:numCache>
            </c:numRef>
          </c:val>
          <c:smooth val="0"/>
          <c:extLst>
            <c:ext xmlns:c16="http://schemas.microsoft.com/office/drawing/2014/chart" uri="{C3380CC4-5D6E-409C-BE32-E72D297353CC}">
              <c16:uniqueId val="{00000001-6229-4E75-9FF3-499ADDC59B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5.05</c:v>
                </c:pt>
                <c:pt idx="1">
                  <c:v>10.35</c:v>
                </c:pt>
                <c:pt idx="2">
                  <c:v>10.14</c:v>
                </c:pt>
                <c:pt idx="3">
                  <c:v>11.07</c:v>
                </c:pt>
                <c:pt idx="4">
                  <c:v>9.98</c:v>
                </c:pt>
              </c:numCache>
            </c:numRef>
          </c:val>
          <c:extLst>
            <c:ext xmlns:c16="http://schemas.microsoft.com/office/drawing/2014/chart" uri="{C3380CC4-5D6E-409C-BE32-E72D297353CC}">
              <c16:uniqueId val="{00000000-C031-42EC-A8C2-1B2265B44F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9.64</c:v>
                </c:pt>
                <c:pt idx="1">
                  <c:v>6.94</c:v>
                </c:pt>
                <c:pt idx="2">
                  <c:v>9.4499999999999993</c:v>
                </c:pt>
                <c:pt idx="3">
                  <c:v>9.26</c:v>
                </c:pt>
                <c:pt idx="4">
                  <c:v>8.5</c:v>
                </c:pt>
              </c:numCache>
            </c:numRef>
          </c:val>
          <c:extLst>
            <c:ext xmlns:c16="http://schemas.microsoft.com/office/drawing/2014/chart" uri="{C3380CC4-5D6E-409C-BE32-E72D297353CC}">
              <c16:uniqueId val="{00000001-C031-42EC-A8C2-1B2265B44F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2.68</c:v>
                </c:pt>
                <c:pt idx="1">
                  <c:v>5.88</c:v>
                </c:pt>
                <c:pt idx="2">
                  <c:v>2.59</c:v>
                </c:pt>
                <c:pt idx="3">
                  <c:v>0.39</c:v>
                </c:pt>
                <c:pt idx="4">
                  <c:v>-1.83</c:v>
                </c:pt>
              </c:numCache>
            </c:numRef>
          </c:val>
          <c:smooth val="0"/>
          <c:extLst>
            <c:ext xmlns:c16="http://schemas.microsoft.com/office/drawing/2014/chart" uri="{C3380CC4-5D6E-409C-BE32-E72D297353CC}">
              <c16:uniqueId val="{00000002-C031-42EC-A8C2-1B2265B44F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0.47</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FA6-4A05-BAB2-5DE6D98D0D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A6-4A05-BAB2-5DE6D98D0D0E}"/>
            </c:ext>
          </c:extLst>
        </c:ser>
        <c:ser>
          <c:idx val="2"/>
          <c:order val="2"/>
          <c:tx>
            <c:strRef>
              <c:f>データシート!$A$29</c:f>
              <c:strCache>
                <c:ptCount val="1"/>
                <c:pt idx="0">
                  <c:v>都市施設等管理特別会計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8FA6-4A05-BAB2-5DE6D98D0D0E}"/>
            </c:ext>
          </c:extLst>
        </c:ser>
        <c:ser>
          <c:idx val="3"/>
          <c:order val="3"/>
          <c:tx>
            <c:strRef>
              <c:f>データシート!$A$30</c:f>
              <c:strCache>
                <c:ptCount val="1"/>
                <c:pt idx="0">
                  <c:v>一関市工業用水道事業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0.22</c:v>
                </c:pt>
                <c:pt idx="2">
                  <c:v>#N/A</c:v>
                </c:pt>
                <c:pt idx="3">
                  <c:v>0.27</c:v>
                </c:pt>
                <c:pt idx="4">
                  <c:v>#N/A</c:v>
                </c:pt>
                <c:pt idx="5">
                  <c:v>0.31</c:v>
                </c:pt>
                <c:pt idx="6">
                  <c:v>#N/A</c:v>
                </c:pt>
                <c:pt idx="7">
                  <c:v>0.35</c:v>
                </c:pt>
                <c:pt idx="8">
                  <c:v>#N/A</c:v>
                </c:pt>
                <c:pt idx="9">
                  <c:v>0.39</c:v>
                </c:pt>
              </c:numCache>
            </c:numRef>
          </c:val>
          <c:extLst>
            <c:ext xmlns:c16="http://schemas.microsoft.com/office/drawing/2014/chart" uri="{C3380CC4-5D6E-409C-BE32-E72D297353CC}">
              <c16:uniqueId val="{00000003-8FA6-4A05-BAB2-5DE6D98D0D0E}"/>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c:v>
                </c:pt>
                <c:pt idx="2">
                  <c:v>#N/A</c:v>
                </c:pt>
                <c:pt idx="3">
                  <c:v>0.15</c:v>
                </c:pt>
                <c:pt idx="4">
                  <c:v>#N/A</c:v>
                </c:pt>
                <c:pt idx="5">
                  <c:v>0.22</c:v>
                </c:pt>
                <c:pt idx="6">
                  <c:v>#N/A</c:v>
                </c:pt>
                <c:pt idx="7">
                  <c:v>0.27</c:v>
                </c:pt>
                <c:pt idx="8">
                  <c:v>#N/A</c:v>
                </c:pt>
                <c:pt idx="9">
                  <c:v>0.64</c:v>
                </c:pt>
              </c:numCache>
            </c:numRef>
          </c:val>
          <c:extLst>
            <c:ext xmlns:c16="http://schemas.microsoft.com/office/drawing/2014/chart" uri="{C3380CC4-5D6E-409C-BE32-E72D297353CC}">
              <c16:uniqueId val="{00000004-8FA6-4A05-BAB2-5DE6D98D0D0E}"/>
            </c:ext>
          </c:extLst>
        </c:ser>
        <c:ser>
          <c:idx val="5"/>
          <c:order val="5"/>
          <c:tx>
            <c:strRef>
              <c:f>データシート!$A$32</c:f>
              <c:strCache>
                <c:ptCount val="1"/>
                <c:pt idx="0">
                  <c:v>工業団地整備事業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0.12</c:v>
                </c:pt>
                <c:pt idx="4">
                  <c:v>#N/A</c:v>
                </c:pt>
                <c:pt idx="5">
                  <c:v>0.12</c:v>
                </c:pt>
                <c:pt idx="6">
                  <c:v>#N/A</c:v>
                </c:pt>
                <c:pt idx="7">
                  <c:v>0</c:v>
                </c:pt>
                <c:pt idx="8">
                  <c:v>#N/A</c:v>
                </c:pt>
                <c:pt idx="9">
                  <c:v>0.65</c:v>
                </c:pt>
              </c:numCache>
            </c:numRef>
          </c:val>
          <c:extLst>
            <c:ext xmlns:c16="http://schemas.microsoft.com/office/drawing/2014/chart" uri="{C3380CC4-5D6E-409C-BE32-E72D297353CC}">
              <c16:uniqueId val="{00000005-8FA6-4A05-BAB2-5DE6D98D0D0E}"/>
            </c:ext>
          </c:extLst>
        </c:ser>
        <c:ser>
          <c:idx val="6"/>
          <c:order val="6"/>
          <c:tx>
            <c:strRef>
              <c:f>データシート!$A$33</c:f>
              <c:strCache>
                <c:ptCount val="1"/>
                <c:pt idx="0">
                  <c:v>一関市下水道事業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0.35</c:v>
                </c:pt>
                <c:pt idx="4">
                  <c:v>#N/A</c:v>
                </c:pt>
                <c:pt idx="5">
                  <c:v>0.56000000000000005</c:v>
                </c:pt>
                <c:pt idx="6">
                  <c:v>#N/A</c:v>
                </c:pt>
                <c:pt idx="7">
                  <c:v>0.77</c:v>
                </c:pt>
                <c:pt idx="8">
                  <c:v>#N/A</c:v>
                </c:pt>
                <c:pt idx="9">
                  <c:v>1.1100000000000001</c:v>
                </c:pt>
              </c:numCache>
            </c:numRef>
          </c:val>
          <c:extLst>
            <c:ext xmlns:c16="http://schemas.microsoft.com/office/drawing/2014/chart" uri="{C3380CC4-5D6E-409C-BE32-E72D297353CC}">
              <c16:uniqueId val="{00000006-8FA6-4A05-BAB2-5DE6D98D0D0E}"/>
            </c:ext>
          </c:extLst>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2.2599999999999998</c:v>
                </c:pt>
                <c:pt idx="2">
                  <c:v>#N/A</c:v>
                </c:pt>
                <c:pt idx="3">
                  <c:v>2.54</c:v>
                </c:pt>
                <c:pt idx="4">
                  <c:v>#N/A</c:v>
                </c:pt>
                <c:pt idx="5">
                  <c:v>2.96</c:v>
                </c:pt>
                <c:pt idx="6">
                  <c:v>#N/A</c:v>
                </c:pt>
                <c:pt idx="7">
                  <c:v>3.63</c:v>
                </c:pt>
                <c:pt idx="8">
                  <c:v>#N/A</c:v>
                </c:pt>
                <c:pt idx="9">
                  <c:v>3.48</c:v>
                </c:pt>
              </c:numCache>
            </c:numRef>
          </c:val>
          <c:extLst>
            <c:ext xmlns:c16="http://schemas.microsoft.com/office/drawing/2014/chart" uri="{C3380CC4-5D6E-409C-BE32-E72D297353CC}">
              <c16:uniqueId val="{00000007-8FA6-4A05-BAB2-5DE6D98D0D0E}"/>
            </c:ext>
          </c:extLst>
        </c:ser>
        <c:ser>
          <c:idx val="8"/>
          <c:order val="8"/>
          <c:tx>
            <c:strRef>
              <c:f>データシート!$A$35</c:f>
              <c:strCache>
                <c:ptCount val="1"/>
                <c:pt idx="0">
                  <c:v>一関市水道事業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4.55</c:v>
                </c:pt>
                <c:pt idx="2">
                  <c:v>#N/A</c:v>
                </c:pt>
                <c:pt idx="3">
                  <c:v>4.4000000000000004</c:v>
                </c:pt>
                <c:pt idx="4">
                  <c:v>#N/A</c:v>
                </c:pt>
                <c:pt idx="5">
                  <c:v>5.0599999999999996</c:v>
                </c:pt>
                <c:pt idx="6">
                  <c:v>#N/A</c:v>
                </c:pt>
                <c:pt idx="7">
                  <c:v>4.4000000000000004</c:v>
                </c:pt>
                <c:pt idx="8">
                  <c:v>#N/A</c:v>
                </c:pt>
                <c:pt idx="9">
                  <c:v>4.29</c:v>
                </c:pt>
              </c:numCache>
            </c:numRef>
          </c:val>
          <c:extLst>
            <c:ext xmlns:c16="http://schemas.microsoft.com/office/drawing/2014/chart" uri="{C3380CC4-5D6E-409C-BE32-E72D297353CC}">
              <c16:uniqueId val="{00000008-8FA6-4A05-BAB2-5DE6D98D0D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5.05</c:v>
                </c:pt>
                <c:pt idx="2">
                  <c:v>#N/A</c:v>
                </c:pt>
                <c:pt idx="3">
                  <c:v>10.35</c:v>
                </c:pt>
                <c:pt idx="4">
                  <c:v>#N/A</c:v>
                </c:pt>
                <c:pt idx="5">
                  <c:v>10.14</c:v>
                </c:pt>
                <c:pt idx="6">
                  <c:v>#N/A</c:v>
                </c:pt>
                <c:pt idx="7">
                  <c:v>11.07</c:v>
                </c:pt>
                <c:pt idx="8">
                  <c:v>#N/A</c:v>
                </c:pt>
                <c:pt idx="9">
                  <c:v>9.9600000000000009</c:v>
                </c:pt>
              </c:numCache>
            </c:numRef>
          </c:val>
          <c:extLst>
            <c:ext xmlns:c16="http://schemas.microsoft.com/office/drawing/2014/chart" uri="{C3380CC4-5D6E-409C-BE32-E72D297353CC}">
              <c16:uniqueId val="{00000009-8FA6-4A05-BAB2-5DE6D98D0D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8954</c:v>
                </c:pt>
                <c:pt idx="5">
                  <c:v>8775</c:v>
                </c:pt>
                <c:pt idx="8">
                  <c:v>8573</c:v>
                </c:pt>
                <c:pt idx="11">
                  <c:v>8510</c:v>
                </c:pt>
                <c:pt idx="14">
                  <c:v>8416</c:v>
                </c:pt>
              </c:numCache>
            </c:numRef>
          </c:val>
          <c:extLst>
            <c:ext xmlns:c16="http://schemas.microsoft.com/office/drawing/2014/chart" uri="{C3380CC4-5D6E-409C-BE32-E72D297353CC}">
              <c16:uniqueId val="{00000000-CA6B-40B7-8412-25970A4934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6B-40B7-8412-25970A4934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285</c:v>
                </c:pt>
                <c:pt idx="3">
                  <c:v>222</c:v>
                </c:pt>
                <c:pt idx="6">
                  <c:v>243</c:v>
                </c:pt>
                <c:pt idx="9">
                  <c:v>206</c:v>
                </c:pt>
                <c:pt idx="12">
                  <c:v>135</c:v>
                </c:pt>
              </c:numCache>
            </c:numRef>
          </c:val>
          <c:extLst>
            <c:ext xmlns:c16="http://schemas.microsoft.com/office/drawing/2014/chart" uri="{C3380CC4-5D6E-409C-BE32-E72D297353CC}">
              <c16:uniqueId val="{00000002-CA6B-40B7-8412-25970A4934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c:v>
                </c:pt>
                <c:pt idx="3">
                  <c:v>54</c:v>
                </c:pt>
                <c:pt idx="6">
                  <c:v>46</c:v>
                </c:pt>
                <c:pt idx="9">
                  <c:v>13</c:v>
                </c:pt>
                <c:pt idx="12">
                  <c:v>4</c:v>
                </c:pt>
              </c:numCache>
            </c:numRef>
          </c:val>
          <c:extLst>
            <c:ext xmlns:c16="http://schemas.microsoft.com/office/drawing/2014/chart" uri="{C3380CC4-5D6E-409C-BE32-E72D297353CC}">
              <c16:uniqueId val="{00000003-CA6B-40B7-8412-25970A4934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2866</c:v>
                </c:pt>
                <c:pt idx="3">
                  <c:v>2482</c:v>
                </c:pt>
                <c:pt idx="6">
                  <c:v>2547</c:v>
                </c:pt>
                <c:pt idx="9">
                  <c:v>2398</c:v>
                </c:pt>
                <c:pt idx="12">
                  <c:v>2271</c:v>
                </c:pt>
              </c:numCache>
            </c:numRef>
          </c:val>
          <c:extLst>
            <c:ext xmlns:c16="http://schemas.microsoft.com/office/drawing/2014/chart" uri="{C3380CC4-5D6E-409C-BE32-E72D297353CC}">
              <c16:uniqueId val="{00000004-CA6B-40B7-8412-25970A4934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6B-40B7-8412-25970A4934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6B-40B7-8412-25970A4934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9242</c:v>
                </c:pt>
                <c:pt idx="3">
                  <c:v>9028</c:v>
                </c:pt>
                <c:pt idx="6">
                  <c:v>8940</c:v>
                </c:pt>
                <c:pt idx="9">
                  <c:v>9005</c:v>
                </c:pt>
                <c:pt idx="12">
                  <c:v>9007</c:v>
                </c:pt>
              </c:numCache>
            </c:numRef>
          </c:val>
          <c:extLst>
            <c:ext xmlns:c16="http://schemas.microsoft.com/office/drawing/2014/chart" uri="{C3380CC4-5D6E-409C-BE32-E72D297353CC}">
              <c16:uniqueId val="{00000007-CA6B-40B7-8412-25970A4934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3493</c:v>
                </c:pt>
                <c:pt idx="2">
                  <c:v>#N/A</c:v>
                </c:pt>
                <c:pt idx="3">
                  <c:v>#N/A</c:v>
                </c:pt>
                <c:pt idx="4">
                  <c:v>3011</c:v>
                </c:pt>
                <c:pt idx="5">
                  <c:v>#N/A</c:v>
                </c:pt>
                <c:pt idx="6">
                  <c:v>#N/A</c:v>
                </c:pt>
                <c:pt idx="7">
                  <c:v>3203</c:v>
                </c:pt>
                <c:pt idx="8">
                  <c:v>#N/A</c:v>
                </c:pt>
                <c:pt idx="9">
                  <c:v>#N/A</c:v>
                </c:pt>
                <c:pt idx="10">
                  <c:v>3112</c:v>
                </c:pt>
                <c:pt idx="11">
                  <c:v>#N/A</c:v>
                </c:pt>
                <c:pt idx="12">
                  <c:v>#N/A</c:v>
                </c:pt>
                <c:pt idx="13">
                  <c:v>3001</c:v>
                </c:pt>
                <c:pt idx="14">
                  <c:v>#N/A</c:v>
                </c:pt>
              </c:numCache>
            </c:numRef>
          </c:val>
          <c:smooth val="0"/>
          <c:extLst>
            <c:ext xmlns:c16="http://schemas.microsoft.com/office/drawing/2014/chart" uri="{C3380CC4-5D6E-409C-BE32-E72D297353CC}">
              <c16:uniqueId val="{00000008-CA6B-40B7-8412-25970A4934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74179</c:v>
                </c:pt>
                <c:pt idx="5">
                  <c:v>72692</c:v>
                </c:pt>
                <c:pt idx="8">
                  <c:v>69065</c:v>
                </c:pt>
                <c:pt idx="11">
                  <c:v>65691</c:v>
                </c:pt>
                <c:pt idx="14">
                  <c:v>64900</c:v>
                </c:pt>
              </c:numCache>
            </c:numRef>
          </c:val>
          <c:extLst>
            <c:ext xmlns:c16="http://schemas.microsoft.com/office/drawing/2014/chart" uri="{C3380CC4-5D6E-409C-BE32-E72D297353CC}">
              <c16:uniqueId val="{00000000-CCBA-4C81-B46E-C2D11A5D31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642</c:v>
                </c:pt>
                <c:pt idx="5">
                  <c:v>510</c:v>
                </c:pt>
                <c:pt idx="8">
                  <c:v>395</c:v>
                </c:pt>
                <c:pt idx="11">
                  <c:v>336</c:v>
                </c:pt>
                <c:pt idx="14">
                  <c:v>296</c:v>
                </c:pt>
              </c:numCache>
            </c:numRef>
          </c:val>
          <c:extLst>
            <c:ext xmlns:c16="http://schemas.microsoft.com/office/drawing/2014/chart" uri="{C3380CC4-5D6E-409C-BE32-E72D297353CC}">
              <c16:uniqueId val="{00000001-CCBA-4C81-B46E-C2D11A5D31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22355</c:v>
                </c:pt>
                <c:pt idx="5">
                  <c:v>18786</c:v>
                </c:pt>
                <c:pt idx="8">
                  <c:v>19702</c:v>
                </c:pt>
                <c:pt idx="11">
                  <c:v>17945</c:v>
                </c:pt>
                <c:pt idx="14">
                  <c:v>18606</c:v>
                </c:pt>
              </c:numCache>
            </c:numRef>
          </c:val>
          <c:extLst>
            <c:ext xmlns:c16="http://schemas.microsoft.com/office/drawing/2014/chart" uri="{C3380CC4-5D6E-409C-BE32-E72D297353CC}">
              <c16:uniqueId val="{00000002-CCBA-4C81-B46E-C2D11A5D31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BA-4C81-B46E-C2D11A5D31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BA-4C81-B46E-C2D11A5D31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104</c:v>
                </c:pt>
                <c:pt idx="3">
                  <c:v>123</c:v>
                </c:pt>
                <c:pt idx="6">
                  <c:v>116</c:v>
                </c:pt>
                <c:pt idx="9">
                  <c:v>107</c:v>
                </c:pt>
                <c:pt idx="12">
                  <c:v>95</c:v>
                </c:pt>
              </c:numCache>
            </c:numRef>
          </c:val>
          <c:extLst>
            <c:ext xmlns:c16="http://schemas.microsoft.com/office/drawing/2014/chart" uri="{C3380CC4-5D6E-409C-BE32-E72D297353CC}">
              <c16:uniqueId val="{00000005-CCBA-4C81-B46E-C2D11A5D31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10658</c:v>
                </c:pt>
                <c:pt idx="3">
                  <c:v>10650</c:v>
                </c:pt>
                <c:pt idx="6">
                  <c:v>10484</c:v>
                </c:pt>
                <c:pt idx="9">
                  <c:v>10277</c:v>
                </c:pt>
                <c:pt idx="12">
                  <c:v>10405</c:v>
                </c:pt>
              </c:numCache>
            </c:numRef>
          </c:val>
          <c:extLst>
            <c:ext xmlns:c16="http://schemas.microsoft.com/office/drawing/2014/chart" uri="{C3380CC4-5D6E-409C-BE32-E72D297353CC}">
              <c16:uniqueId val="{00000006-CCBA-4C81-B46E-C2D11A5D31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126</c:v>
                </c:pt>
                <c:pt idx="3">
                  <c:v>78</c:v>
                </c:pt>
                <c:pt idx="6">
                  <c:v>30</c:v>
                </c:pt>
                <c:pt idx="9">
                  <c:v>15</c:v>
                </c:pt>
                <c:pt idx="12">
                  <c:v>11</c:v>
                </c:pt>
              </c:numCache>
            </c:numRef>
          </c:val>
          <c:extLst>
            <c:ext xmlns:c16="http://schemas.microsoft.com/office/drawing/2014/chart" uri="{C3380CC4-5D6E-409C-BE32-E72D297353CC}">
              <c16:uniqueId val="{00000007-CCBA-4C81-B46E-C2D11A5D31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30626</c:v>
                </c:pt>
                <c:pt idx="3">
                  <c:v>28795</c:v>
                </c:pt>
                <c:pt idx="6">
                  <c:v>27094</c:v>
                </c:pt>
                <c:pt idx="9">
                  <c:v>24529</c:v>
                </c:pt>
                <c:pt idx="12">
                  <c:v>23229</c:v>
                </c:pt>
              </c:numCache>
            </c:numRef>
          </c:val>
          <c:extLst>
            <c:ext xmlns:c16="http://schemas.microsoft.com/office/drawing/2014/chart" uri="{C3380CC4-5D6E-409C-BE32-E72D297353CC}">
              <c16:uniqueId val="{00000008-CCBA-4C81-B46E-C2D11A5D31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1493</c:v>
                </c:pt>
                <c:pt idx="3">
                  <c:v>1327</c:v>
                </c:pt>
                <c:pt idx="6">
                  <c:v>1179</c:v>
                </c:pt>
                <c:pt idx="9">
                  <c:v>1060</c:v>
                </c:pt>
                <c:pt idx="12">
                  <c:v>964</c:v>
                </c:pt>
              </c:numCache>
            </c:numRef>
          </c:val>
          <c:extLst>
            <c:ext xmlns:c16="http://schemas.microsoft.com/office/drawing/2014/chart" uri="{C3380CC4-5D6E-409C-BE32-E72D297353CC}">
              <c16:uniqueId val="{00000009-CCBA-4C81-B46E-C2D11A5D31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79254</c:v>
                </c:pt>
                <c:pt idx="3">
                  <c:v>75610</c:v>
                </c:pt>
                <c:pt idx="6">
                  <c:v>72243</c:v>
                </c:pt>
                <c:pt idx="9">
                  <c:v>70512</c:v>
                </c:pt>
                <c:pt idx="12">
                  <c:v>66838</c:v>
                </c:pt>
              </c:numCache>
            </c:numRef>
          </c:val>
          <c:extLst>
            <c:ext xmlns:c16="http://schemas.microsoft.com/office/drawing/2014/chart" uri="{C3380CC4-5D6E-409C-BE32-E72D297353CC}">
              <c16:uniqueId val="{0000000A-CCBA-4C81-B46E-C2D11A5D31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25085</c:v>
                </c:pt>
                <c:pt idx="2">
                  <c:v>#N/A</c:v>
                </c:pt>
                <c:pt idx="3">
                  <c:v>#N/A</c:v>
                </c:pt>
                <c:pt idx="4">
                  <c:v>24594</c:v>
                </c:pt>
                <c:pt idx="5">
                  <c:v>#N/A</c:v>
                </c:pt>
                <c:pt idx="6">
                  <c:v>#N/A</c:v>
                </c:pt>
                <c:pt idx="7">
                  <c:v>21985</c:v>
                </c:pt>
                <c:pt idx="8">
                  <c:v>#N/A</c:v>
                </c:pt>
                <c:pt idx="9">
                  <c:v>#N/A</c:v>
                </c:pt>
                <c:pt idx="10">
                  <c:v>22530</c:v>
                </c:pt>
                <c:pt idx="11">
                  <c:v>#N/A</c:v>
                </c:pt>
                <c:pt idx="12">
                  <c:v>#N/A</c:v>
                </c:pt>
                <c:pt idx="13">
                  <c:v>17740</c:v>
                </c:pt>
                <c:pt idx="14">
                  <c:v>#N/A</c:v>
                </c:pt>
              </c:numCache>
            </c:numRef>
          </c:val>
          <c:smooth val="0"/>
          <c:extLst>
            <c:ext xmlns:c16="http://schemas.microsoft.com/office/drawing/2014/chart" uri="{C3380CC4-5D6E-409C-BE32-E72D297353CC}">
              <c16:uniqueId val="{0000000B-CCBA-4C81-B46E-C2D11A5D31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3898</c:v>
                </c:pt>
                <c:pt idx="1">
                  <c:v>3752</c:v>
                </c:pt>
                <c:pt idx="2">
                  <c:v>3448</c:v>
                </c:pt>
              </c:numCache>
            </c:numRef>
          </c:val>
          <c:extLst>
            <c:ext xmlns:c16="http://schemas.microsoft.com/office/drawing/2014/chart" uri="{C3380CC4-5D6E-409C-BE32-E72D297353CC}">
              <c16:uniqueId val="{00000000-4157-4121-8BAD-61AD8896DA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13135</c:v>
                </c:pt>
                <c:pt idx="1">
                  <c:v>10515</c:v>
                </c:pt>
                <c:pt idx="2">
                  <c:v>10662</c:v>
                </c:pt>
              </c:numCache>
            </c:numRef>
          </c:val>
          <c:extLst>
            <c:ext xmlns:c16="http://schemas.microsoft.com/office/drawing/2014/chart" uri="{C3380CC4-5D6E-409C-BE32-E72D297353CC}">
              <c16:uniqueId val="{00000001-4157-4121-8BAD-61AD8896DA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4074</c:v>
                </c:pt>
                <c:pt idx="1">
                  <c:v>4575</c:v>
                </c:pt>
                <c:pt idx="2">
                  <c:v>4927</c:v>
                </c:pt>
              </c:numCache>
            </c:numRef>
          </c:val>
          <c:extLst>
            <c:ext xmlns:c16="http://schemas.microsoft.com/office/drawing/2014/chart" uri="{C3380CC4-5D6E-409C-BE32-E72D297353CC}">
              <c16:uniqueId val="{00000002-4157-4121-8BAD-61AD8896DA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実質公債費比率（分子）は、対前年度</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百万円の減（対前年度比</a:t>
          </a:r>
          <a:r>
            <a:rPr kumimoji="1" lang="en-US" altLang="ja-JP" sz="1400">
              <a:latin typeface="ＭＳ ゴシック" pitchFamily="49" charset="-128"/>
              <a:ea typeface="ＭＳ ゴシック" pitchFamily="49" charset="-128"/>
            </a:rPr>
            <a:t>96.4</a:t>
          </a:r>
          <a:r>
            <a:rPr kumimoji="1" lang="ja-JP" altLang="en-US" sz="1400">
              <a:latin typeface="ＭＳ ゴシック" pitchFamily="49" charset="-128"/>
              <a:ea typeface="ＭＳ ゴシック" pitchFamily="49" charset="-128"/>
            </a:rPr>
            <a:t>％）となり、実質公債費比率は</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％（３か年平均）で、前年度と比べ</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主な要因は、地方債の新規発行を可能な範囲で抑制するなどし地方債残高が減となったことによる。</a:t>
          </a:r>
        </a:p>
        <a:p>
          <a:r>
            <a:rPr kumimoji="1" lang="ja-JP" altLang="en-US" sz="1400">
              <a:latin typeface="ＭＳ ゴシック" pitchFamily="49" charset="-128"/>
              <a:ea typeface="ＭＳ ゴシック" pitchFamily="49" charset="-128"/>
            </a:rPr>
            <a:t>　今後も、繰上償還や、過疎債など有利な地方債の発行による算入公債費の増等により分子を減少させるなど、比率の減少に努める。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将来負担比率（分子）は、対前年度</a:t>
          </a:r>
          <a:r>
            <a:rPr kumimoji="1" lang="en-US" altLang="ja-JP" sz="1400">
              <a:latin typeface="ＭＳ ゴシック" pitchFamily="49" charset="-128"/>
              <a:ea typeface="ＭＳ ゴシック" pitchFamily="49" charset="-128"/>
            </a:rPr>
            <a:t>4,790</a:t>
          </a:r>
          <a:r>
            <a:rPr kumimoji="1" lang="ja-JP" altLang="en-US" sz="1400">
              <a:latin typeface="ＭＳ ゴシック" pitchFamily="49" charset="-128"/>
              <a:ea typeface="ＭＳ ゴシック" pitchFamily="49" charset="-128"/>
            </a:rPr>
            <a:t>百万円減（対前年度比</a:t>
          </a:r>
          <a:r>
            <a:rPr kumimoji="1" lang="en-US" altLang="ja-JP" sz="1400">
              <a:latin typeface="ＭＳ ゴシック" pitchFamily="49" charset="-128"/>
              <a:ea typeface="ＭＳ ゴシック" pitchFamily="49" charset="-128"/>
            </a:rPr>
            <a:t>78.7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主な要因は、地方債の新規発行を可能な範囲で抑制するなどし地方債残高が減となったこと、減債基金などの充当可能基金が増となったことによる。</a:t>
          </a:r>
        </a:p>
        <a:p>
          <a:r>
            <a:rPr kumimoji="1" lang="ja-JP" altLang="en-US" sz="1400">
              <a:latin typeface="ＭＳ ゴシック" pitchFamily="49" charset="-128"/>
              <a:ea typeface="ＭＳ ゴシック" pitchFamily="49" charset="-128"/>
            </a:rPr>
            <a:t>　今後も公債費等義務的経費の削減など行財政改革を進め、財政の健全化に努める。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岩手県一関市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公債費に充てるため「減債基金」を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億円、地域振興に関する事業に充てるため「地域振興基金」を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％を目安に積み立てることとしている「財政調整基金」に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億円、決算剰余金等を「減債基金」に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地方債償還に対応するため「減債基金」を取り崩して対応することや、「地域振興基金」を各計画の期間内に全額取り崩す計画であることから、基金全体としては減少する見込みである。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ふるさと応援基金：活力と魅力ある「いちのせき」のまちづくりの推進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地域振興基金：市民と行政が一体となった協働のまちづくりの推進など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公共施設等総合管理基金：公共施設等の総合的な管理に関する計画に基づく公共施設等の適正な配置、長寿命化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地域福祉基金：高齢化社会に対応した地域福祉の増進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学校施設財産処分積立基金：市立学校施設の整備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億円の寄付額に対し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億円積立てたことによる増加（令和５年度に設置）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学校施設財産処分積立基金：基金利子による増加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ふるさと応援基金：当該年度の寄附金を一度基金に積み立て、積立年度の次年度以降に取崩予定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地域振興基金：新市建設計画の計画期間（令和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億円を限度として積立て、基金残高上限の目安は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地域福祉基金：未定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学校施設財産処分積立基金：未定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％を目安に積み立てることとしており、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全国的な災害の発生状況や将来を見据えたまちづくりに向けた事業を着実に推進するため、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地方債償還は、令和７年度から令和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年度までの５年間では令和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年度がピークとなる見込みであるが、令和８年度、令和９年度に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億円を超える地方債を借り入れする見込みであることから、令和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年度以降に地方債償還がピークとなることが想定されており、基金は減少する見込みである。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107,555
106,410
1,256.42
78,505,526
74,255,720
4,051,439
40,578,043
66,837,551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年９月</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日及び平成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年９月</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日の合併により、財政基盤の強化が図られたところだが、景気の低迷や人口減少（前年度比△</a:t>
          </a:r>
          <a:r>
            <a:rPr kumimoji="1" lang="en-US" altLang="ja-JP" sz="1100">
              <a:latin typeface="ＭＳ Ｐゴシック" panose="020B0600070205080204" pitchFamily="50" charset="-128"/>
              <a:ea typeface="ＭＳ Ｐゴシック" panose="020B0600070205080204" pitchFamily="50" charset="-128"/>
            </a:rPr>
            <a:t>1,972</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98.2</a:t>
          </a:r>
          <a:r>
            <a:rPr kumimoji="1" lang="ja-JP" altLang="en-US" sz="1100">
              <a:latin typeface="ＭＳ Ｐゴシック" panose="020B0600070205080204" pitchFamily="50" charset="-128"/>
              <a:ea typeface="ＭＳ Ｐゴシック" panose="020B0600070205080204" pitchFamily="50" charset="-128"/>
            </a:rPr>
            <a:t>％）、高齢化の進行（令和５年度末高齢化率</a:t>
          </a:r>
          <a:r>
            <a:rPr kumimoji="1" lang="en-US" altLang="ja-JP" sz="1100">
              <a:latin typeface="ＭＳ Ｐゴシック" panose="020B0600070205080204" pitchFamily="50" charset="-128"/>
              <a:ea typeface="ＭＳ Ｐゴシック" panose="020B0600070205080204" pitchFamily="50" charset="-128"/>
            </a:rPr>
            <a:t>38.8</a:t>
          </a:r>
          <a:r>
            <a:rPr kumimoji="1" lang="ja-JP" altLang="en-US" sz="1100">
              <a:latin typeface="ＭＳ Ｐゴシック" panose="020B0600070205080204" pitchFamily="50" charset="-128"/>
              <a:ea typeface="ＭＳ Ｐゴシック" panose="020B0600070205080204" pitchFamily="50" charset="-128"/>
            </a:rPr>
            <a:t>％）により財政基盤が弱く、類似団体の最小値となっている。単独事業等の見直しによる縮減や内部事務費の縮減のほか、外部委託を進めるなど行財政改革の着実な推進を図るとともに、公共施設等総合管理計画に基づく取組により、保有施設の見直しをするなど行政運営の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96157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145143</xdr:rowOff>
    </xdr:from>
    <xdr:to>
      <xdr:col>15</xdr:col>
      <xdr:colOff>133350</xdr:colOff>
      <xdr:row>41</xdr:row>
      <xdr:rowOff>75293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108857</xdr:rowOff>
    </xdr:from>
    <xdr:to>
      <xdr:col>11</xdr:col>
      <xdr:colOff>82550</xdr:colOff>
      <xdr:row>39</xdr:row>
      <xdr:rowOff>39007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歳入に係る経常一般財源が対前年度</a:t>
          </a:r>
          <a:r>
            <a:rPr kumimoji="1" lang="en-US" altLang="ja-JP" sz="1100">
              <a:latin typeface="ＭＳ Ｐゴシック" panose="020B0600070205080204" pitchFamily="50" charset="-128"/>
              <a:ea typeface="ＭＳ Ｐゴシック" panose="020B0600070205080204" pitchFamily="50" charset="-128"/>
            </a:rPr>
            <a:t>308,860</a:t>
          </a:r>
          <a:r>
            <a:rPr kumimoji="1" lang="ja-JP" altLang="en-US" sz="1100">
              <a:latin typeface="ＭＳ Ｐゴシック" panose="020B0600070205080204" pitchFamily="50" charset="-128"/>
              <a:ea typeface="ＭＳ Ｐゴシック" panose="020B0600070205080204" pitchFamily="50" charset="-128"/>
            </a:rPr>
            <a:t>千円</a:t>
          </a:r>
          <a:r>
            <a:rPr kumimoji="1" lang="ja-JP" altLang="en-US" sz="1100">
              <a:solidFill>
                <a:srgbClr val="FF0000"/>
              </a:solidFill>
              <a:latin typeface="ＭＳ Ｐゴシック" panose="020B0600070205080204" pitchFamily="50" charset="-128"/>
              <a:ea typeface="ＭＳ Ｐゴシック" panose="020B0600070205080204" pitchFamily="50" charset="-128"/>
            </a:rPr>
            <a:t>の減</a:t>
          </a:r>
          <a:r>
            <a:rPr kumimoji="1" lang="ja-JP" altLang="en-US" sz="1100">
              <a:latin typeface="ＭＳ Ｐゴシック" panose="020B0600070205080204" pitchFamily="50" charset="-128"/>
              <a:ea typeface="ＭＳ Ｐゴシック" panose="020B0600070205080204" pitchFamily="50" charset="-128"/>
            </a:rPr>
            <a:t>（対前年度比</a:t>
          </a:r>
          <a:r>
            <a:rPr kumimoji="1" lang="en-US" altLang="ja-JP" sz="1100">
              <a:latin typeface="ＭＳ Ｐゴシック" panose="020B0600070205080204" pitchFamily="50" charset="-128"/>
              <a:ea typeface="ＭＳ Ｐゴシック" panose="020B0600070205080204" pitchFamily="50" charset="-128"/>
            </a:rPr>
            <a:t>99.3</a:t>
          </a:r>
          <a:r>
            <a:rPr kumimoji="1" lang="ja-JP" altLang="en-US" sz="1100">
              <a:latin typeface="ＭＳ Ｐゴシック" panose="020B0600070205080204" pitchFamily="50" charset="-128"/>
              <a:ea typeface="ＭＳ Ｐゴシック" panose="020B0600070205080204" pitchFamily="50" charset="-128"/>
            </a:rPr>
            <a:t>％）となり、歳出に係る経常一般財源充当額も対前年度</a:t>
          </a:r>
          <a:r>
            <a:rPr kumimoji="1" lang="en-US" altLang="ja-JP" sz="1100">
              <a:latin typeface="ＭＳ Ｐゴシック" panose="020B0600070205080204" pitchFamily="50" charset="-128"/>
              <a:ea typeface="ＭＳ Ｐゴシック" panose="020B0600070205080204" pitchFamily="50" charset="-128"/>
            </a:rPr>
            <a:t>280,488</a:t>
          </a:r>
          <a:r>
            <a:rPr kumimoji="1" lang="ja-JP" altLang="en-US" sz="1100">
              <a:latin typeface="ＭＳ Ｐゴシック" panose="020B0600070205080204" pitchFamily="50" charset="-128"/>
              <a:ea typeface="ＭＳ Ｐゴシック" panose="020B0600070205080204" pitchFamily="50" charset="-128"/>
            </a:rPr>
            <a:t>千円の減（対前年度比</a:t>
          </a:r>
          <a:r>
            <a:rPr kumimoji="1" lang="en-US" altLang="ja-JP" sz="1100">
              <a:latin typeface="ＭＳ Ｐゴシック" panose="020B0600070205080204" pitchFamily="50" charset="-128"/>
              <a:ea typeface="ＭＳ Ｐゴシック" panose="020B0600070205080204" pitchFamily="50" charset="-128"/>
            </a:rPr>
            <a:t>99.3</a:t>
          </a:r>
          <a:r>
            <a:rPr kumimoji="1" lang="ja-JP" altLang="en-US" sz="1100">
              <a:latin typeface="ＭＳ Ｐゴシック" panose="020B0600070205080204" pitchFamily="50" charset="-128"/>
              <a:ea typeface="ＭＳ Ｐゴシック" panose="020B0600070205080204" pitchFamily="50" charset="-128"/>
            </a:rPr>
            <a:t>％）となったため、経常収支比率は、対前年度と同じであるが、類似団体の平均を下回っている。人口減少、特にも生産年齢人口の減少により市税の伸びが期待できないことなどにより、財政基盤が地方交付税などの財源に依存する状況であり、さらに義務的経費の割合が高くなっていることから、定員適正化計画による職員数の減、内部事務費の縮減、公共施設等総合管理計画に基づく取組など、行財政改革の着実な推進を図り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11995</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8995"/>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98372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11995</xdr:rowOff>
    </xdr:from>
    <xdr:to>
      <xdr:col>24</xdr:col>
      <xdr:colOff>12700</xdr:colOff>
      <xdr:row>60</xdr:row>
      <xdr:rowOff>11995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9878</xdr:rowOff>
    </xdr:from>
    <xdr:to>
      <xdr:col>23</xdr:col>
      <xdr:colOff>133350</xdr:colOff>
      <xdr:row>64</xdr:row>
      <xdr:rowOff>9878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8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9878</xdr:rowOff>
    </xdr:from>
    <xdr:to>
      <xdr:col>19</xdr:col>
      <xdr:colOff>133350</xdr:colOff>
      <xdr:row>64</xdr:row>
      <xdr:rowOff>50095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8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50095</xdr:rowOff>
    </xdr:from>
    <xdr:to>
      <xdr:col>15</xdr:col>
      <xdr:colOff>82550</xdr:colOff>
      <xdr:row>65</xdr:row>
      <xdr:rowOff>26105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228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79022</xdr:rowOff>
    </xdr:from>
    <xdr:to>
      <xdr:col>15</xdr:col>
      <xdr:colOff>133350</xdr:colOff>
      <xdr:row>60</xdr:row>
      <xdr:rowOff>9172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19349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26105</xdr:rowOff>
    </xdr:from>
    <xdr:to>
      <xdr:col>11</xdr:col>
      <xdr:colOff>31750</xdr:colOff>
      <xdr:row>65</xdr:row>
      <xdr:rowOff>79728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703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100895</xdr:rowOff>
    </xdr:from>
    <xdr:to>
      <xdr:col>11</xdr:col>
      <xdr:colOff>82550</xdr:colOff>
      <xdr:row>63</xdr:row>
      <xdr:rowOff>31045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41222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167922</xdr:rowOff>
    </xdr:from>
    <xdr:to>
      <xdr:col>7</xdr:col>
      <xdr:colOff>31750</xdr:colOff>
      <xdr:row>63</xdr:row>
      <xdr:rowOff>98072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9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108249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130528</xdr:rowOff>
    </xdr:from>
    <xdr:to>
      <xdr:col>23</xdr:col>
      <xdr:colOff>184150</xdr:colOff>
      <xdr:row>64</xdr:row>
      <xdr:rowOff>60678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102605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0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130528</xdr:rowOff>
    </xdr:from>
    <xdr:to>
      <xdr:col>19</xdr:col>
      <xdr:colOff>184150</xdr:colOff>
      <xdr:row>64</xdr:row>
      <xdr:rowOff>60678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45455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1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170745</xdr:rowOff>
    </xdr:from>
    <xdr:to>
      <xdr:col>15</xdr:col>
      <xdr:colOff>133350</xdr:colOff>
      <xdr:row>64</xdr:row>
      <xdr:rowOff>100895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85672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5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146755</xdr:rowOff>
    </xdr:from>
    <xdr:to>
      <xdr:col>11</xdr:col>
      <xdr:colOff>82550</xdr:colOff>
      <xdr:row>65</xdr:row>
      <xdr:rowOff>76905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61682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0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28928</xdr:rowOff>
    </xdr:from>
    <xdr:to>
      <xdr:col>7</xdr:col>
      <xdr:colOff>31750</xdr:colOff>
      <xdr:row>65</xdr:row>
      <xdr:rowOff>130528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115305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年度の市町村合併以後、職員の人員削減等を継続的に進めていることから対前年度</a:t>
          </a:r>
          <a:r>
            <a:rPr kumimoji="1" lang="en-US" altLang="ja-JP" sz="1100">
              <a:latin typeface="ＭＳ Ｐゴシック" panose="020B0600070205080204" pitchFamily="50" charset="-128"/>
              <a:ea typeface="ＭＳ Ｐゴシック" panose="020B0600070205080204" pitchFamily="50" charset="-128"/>
            </a:rPr>
            <a:t>253,130</a:t>
          </a:r>
          <a:r>
            <a:rPr kumimoji="1" lang="ja-JP" altLang="en-US" sz="1100">
              <a:latin typeface="ＭＳ Ｐゴシック" panose="020B0600070205080204" pitchFamily="50" charset="-128"/>
              <a:ea typeface="ＭＳ Ｐゴシック" panose="020B0600070205080204" pitchFamily="50" charset="-128"/>
            </a:rPr>
            <a:t>千円の減（対前年度比</a:t>
          </a:r>
          <a:r>
            <a:rPr kumimoji="1" lang="en-US" altLang="ja-JP" sz="1100">
              <a:latin typeface="ＭＳ Ｐゴシック" panose="020B0600070205080204" pitchFamily="50" charset="-128"/>
              <a:ea typeface="ＭＳ Ｐゴシック" panose="020B0600070205080204" pitchFamily="50" charset="-128"/>
            </a:rPr>
            <a:t>97.7</a:t>
          </a:r>
          <a:r>
            <a:rPr kumimoji="1" lang="ja-JP" altLang="en-US" sz="1100">
              <a:latin typeface="ＭＳ Ｐゴシック" panose="020B0600070205080204" pitchFamily="50" charset="-128"/>
              <a:ea typeface="ＭＳ Ｐゴシック" panose="020B0600070205080204" pitchFamily="50" charset="-128"/>
            </a:rPr>
            <a:t>％）となっており、物件費については、ふるさと応援寄附推進費の増や物価高騰への支援策であるプレミアム付商品券事業の実施による増などにより、対前年度</a:t>
          </a:r>
          <a:r>
            <a:rPr kumimoji="1" lang="en-US" altLang="ja-JP" sz="1100">
              <a:latin typeface="ＭＳ Ｐゴシック" panose="020B0600070205080204" pitchFamily="50" charset="-128"/>
              <a:ea typeface="ＭＳ Ｐゴシック" panose="020B0600070205080204" pitchFamily="50" charset="-128"/>
            </a:rPr>
            <a:t>194,726</a:t>
          </a:r>
          <a:r>
            <a:rPr kumimoji="1" lang="ja-JP" altLang="en-US" sz="1100">
              <a:latin typeface="ＭＳ Ｐゴシック" panose="020B0600070205080204" pitchFamily="50" charset="-128"/>
              <a:ea typeface="ＭＳ Ｐゴシック" panose="020B0600070205080204" pitchFamily="50" charset="-128"/>
            </a:rPr>
            <a:t>千円の増（対前年度比</a:t>
          </a:r>
          <a:r>
            <a:rPr kumimoji="1" lang="en-US" altLang="ja-JP" sz="1100">
              <a:latin typeface="ＭＳ Ｐゴシック" panose="020B0600070205080204" pitchFamily="50" charset="-128"/>
              <a:ea typeface="ＭＳ Ｐゴシック" panose="020B0600070205080204" pitchFamily="50" charset="-128"/>
            </a:rPr>
            <a:t>102.0</a:t>
          </a:r>
          <a:r>
            <a:rPr kumimoji="1" lang="ja-JP" altLang="en-US" sz="1100">
              <a:latin typeface="ＭＳ Ｐゴシック" panose="020B0600070205080204" pitchFamily="50" charset="-128"/>
              <a:ea typeface="ＭＳ Ｐゴシック" panose="020B0600070205080204" pitchFamily="50" charset="-128"/>
            </a:rPr>
            <a:t>％）となり、人口一人当たりの決算額は対前年度</a:t>
          </a:r>
          <a:r>
            <a:rPr kumimoji="1" lang="en-US" altLang="ja-JP" sz="1100">
              <a:latin typeface="ＭＳ Ｐゴシック" panose="020B0600070205080204" pitchFamily="50" charset="-128"/>
              <a:ea typeface="ＭＳ Ｐゴシック" panose="020B0600070205080204" pitchFamily="50" charset="-128"/>
            </a:rPr>
            <a:t>4,641</a:t>
          </a:r>
          <a:r>
            <a:rPr kumimoji="1" lang="ja-JP" altLang="en-US" sz="1100">
              <a:latin typeface="ＭＳ Ｐゴシック" panose="020B0600070205080204" pitchFamily="50" charset="-128"/>
              <a:ea typeface="ＭＳ Ｐゴシック" panose="020B0600070205080204" pitchFamily="50" charset="-128"/>
            </a:rPr>
            <a:t>円の増（対前年度比</a:t>
          </a:r>
          <a:r>
            <a:rPr kumimoji="1" lang="en-US" altLang="ja-JP" sz="1100">
              <a:latin typeface="ＭＳ Ｐゴシック" panose="020B0600070205080204" pitchFamily="50" charset="-128"/>
              <a:ea typeface="ＭＳ Ｐゴシック" panose="020B0600070205080204" pitchFamily="50" charset="-128"/>
            </a:rPr>
            <a:t>102.4</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類似団体平均に比べ高い状況であるため、指定管理者制度の導入による委託化や公共施設等総合管理計画に基づく取組などにより、コストの削減を図っていく。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7917</xdr:rowOff>
    </xdr:from>
    <xdr:to>
      <xdr:col>23</xdr:col>
      <xdr:colOff>133350</xdr:colOff>
      <xdr:row>89</xdr:row>
      <xdr:rowOff>127687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895367"/>
          <a:ext cx="0" cy="1491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99764</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5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127687</xdr:rowOff>
    </xdr:from>
    <xdr:to>
      <xdr:col>24</xdr:col>
      <xdr:colOff>12700</xdr:colOff>
      <xdr:row>89</xdr:row>
      <xdr:rowOff>127687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8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94294</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63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7917</xdr:rowOff>
    </xdr:from>
    <xdr:to>
      <xdr:col>24</xdr:col>
      <xdr:colOff>12700</xdr:colOff>
      <xdr:row>81</xdr:row>
      <xdr:rowOff>7917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8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161782</xdr:rowOff>
    </xdr:from>
    <xdr:to>
      <xdr:col>23</xdr:col>
      <xdr:colOff>133350</xdr:colOff>
      <xdr:row>88</xdr:row>
      <xdr:rowOff>60325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5077932"/>
          <a:ext cx="838200" cy="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72431</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474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55904</xdr:rowOff>
    </xdr:from>
    <xdr:to>
      <xdr:col>23</xdr:col>
      <xdr:colOff>184150</xdr:colOff>
      <xdr:row>85</xdr:row>
      <xdr:rowOff>157504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62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161782</xdr:rowOff>
    </xdr:from>
    <xdr:to>
      <xdr:col>19</xdr:col>
      <xdr:colOff>133350</xdr:colOff>
      <xdr:row>87</xdr:row>
      <xdr:rowOff>168765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3225800" y="15077932"/>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31186</xdr:rowOff>
    </xdr:from>
    <xdr:to>
      <xdr:col>19</xdr:col>
      <xdr:colOff>184150</xdr:colOff>
      <xdr:row>85</xdr:row>
      <xdr:rowOff>132786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6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142963</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373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38599</xdr:rowOff>
    </xdr:from>
    <xdr:to>
      <xdr:col>15</xdr:col>
      <xdr:colOff>82550</xdr:colOff>
      <xdr:row>87</xdr:row>
      <xdr:rowOff>168765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954749"/>
          <a:ext cx="889000" cy="13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121634</xdr:rowOff>
    </xdr:from>
    <xdr:to>
      <xdr:col>15</xdr:col>
      <xdr:colOff>133350</xdr:colOff>
      <xdr:row>85</xdr:row>
      <xdr:rowOff>51784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52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61961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29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123746</xdr:rowOff>
    </xdr:from>
    <xdr:to>
      <xdr:col>11</xdr:col>
      <xdr:colOff>31750</xdr:colOff>
      <xdr:row>87</xdr:row>
      <xdr:rowOff>38599</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4696996"/>
          <a:ext cx="889000" cy="25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39267</xdr:rowOff>
    </xdr:from>
    <xdr:to>
      <xdr:col>11</xdr:col>
      <xdr:colOff>82550</xdr:colOff>
      <xdr:row>83</xdr:row>
      <xdr:rowOff>140867</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6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151044</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03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16666</xdr:rowOff>
    </xdr:from>
    <xdr:to>
      <xdr:col>7</xdr:col>
      <xdr:colOff>31750</xdr:colOff>
      <xdr:row>82</xdr:row>
      <xdr:rowOff>118266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128443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8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9525</xdr:rowOff>
    </xdr:from>
    <xdr:to>
      <xdr:col>23</xdr:col>
      <xdr:colOff>184150</xdr:colOff>
      <xdr:row>88</xdr:row>
      <xdr:rowOff>111125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153052</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110982</xdr:rowOff>
    </xdr:from>
    <xdr:to>
      <xdr:col>19</xdr:col>
      <xdr:colOff>184150</xdr:colOff>
      <xdr:row>88</xdr:row>
      <xdr:rowOff>41132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50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25909</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511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117965</xdr:rowOff>
    </xdr:from>
    <xdr:to>
      <xdr:col>15</xdr:col>
      <xdr:colOff>133350</xdr:colOff>
      <xdr:row>88</xdr:row>
      <xdr:rowOff>48115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50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32892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512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159249</xdr:rowOff>
    </xdr:from>
    <xdr:to>
      <xdr:col>11</xdr:col>
      <xdr:colOff>82550</xdr:colOff>
      <xdr:row>87</xdr:row>
      <xdr:rowOff>89399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9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74176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499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72946</xdr:rowOff>
    </xdr:from>
    <xdr:to>
      <xdr:col>7</xdr:col>
      <xdr:colOff>31750</xdr:colOff>
      <xdr:row>86</xdr:row>
      <xdr:rowOff>3096</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46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159323</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47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町村合併による職員構成の変動等の影響もあるが、類似団体の中では、平均を上回っている状況である。国、県、他市等の状況を勘案し、より一層の給与の適正化を推進し、財政状況に配慮しながら、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83</xdr:row>
      <xdr:rowOff>167821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133350</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429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の２度の市町村合併により、市の面積が広大となり、支所・出張所を多く配置している状況であるため「定員適正化計画」に基づき、計画的な職員の確保に配慮しつつ、退職者と採用者との調整、事務事業の見直し、限られた職員数で組織全体の能力向上を図るための人事評価制度の充実等により、令和３年度から令和７年度までの５年間で職員数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人）削減することに努める。</a:t>
          </a: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56092</xdr:rowOff>
    </xdr:from>
    <xdr:to>
      <xdr:col>81</xdr:col>
      <xdr:colOff>44450</xdr:colOff>
      <xdr:row>67</xdr:row>
      <xdr:rowOff>124248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17164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96325</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124248</xdr:rowOff>
    </xdr:from>
    <xdr:to>
      <xdr:col>81</xdr:col>
      <xdr:colOff>133350</xdr:colOff>
      <xdr:row>67</xdr:row>
      <xdr:rowOff>124248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1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142469</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56092</xdr:rowOff>
    </xdr:from>
    <xdr:to>
      <xdr:col>81</xdr:col>
      <xdr:colOff>133350</xdr:colOff>
      <xdr:row>59</xdr:row>
      <xdr:rowOff>56092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47837</xdr:rowOff>
    </xdr:from>
    <xdr:to>
      <xdr:col>81</xdr:col>
      <xdr:colOff>44450</xdr:colOff>
      <xdr:row>67</xdr:row>
      <xdr:rowOff>71967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15349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71967</xdr:rowOff>
    </xdr:from>
    <xdr:to>
      <xdr:col>77</xdr:col>
      <xdr:colOff>44450</xdr:colOff>
      <xdr:row>67</xdr:row>
      <xdr:rowOff>108162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155911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82127</xdr:rowOff>
    </xdr:from>
    <xdr:to>
      <xdr:col>77</xdr:col>
      <xdr:colOff>95250</xdr:colOff>
      <xdr:row>63</xdr:row>
      <xdr:rowOff>12277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22454</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43815</xdr:rowOff>
    </xdr:from>
    <xdr:to>
      <xdr:col>72</xdr:col>
      <xdr:colOff>203200</xdr:colOff>
      <xdr:row>67</xdr:row>
      <xdr:rowOff>108162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153096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41910</xdr:rowOff>
    </xdr:from>
    <xdr:to>
      <xdr:col>73</xdr:col>
      <xdr:colOff>44450</xdr:colOff>
      <xdr:row>62</xdr:row>
      <xdr:rowOff>143510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39794</xdr:rowOff>
    </xdr:from>
    <xdr:to>
      <xdr:col>68</xdr:col>
      <xdr:colOff>152400</xdr:colOff>
      <xdr:row>67</xdr:row>
      <xdr:rowOff>43815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15269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168487</xdr:rowOff>
    </xdr:from>
    <xdr:to>
      <xdr:col>81</xdr:col>
      <xdr:colOff>95250</xdr:colOff>
      <xdr:row>67</xdr:row>
      <xdr:rowOff>98637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64364</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138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21167</xdr:rowOff>
    </xdr:from>
    <xdr:to>
      <xdr:col>77</xdr:col>
      <xdr:colOff>95250</xdr:colOff>
      <xdr:row>67</xdr:row>
      <xdr:rowOff>122767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107544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159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57362</xdr:rowOff>
    </xdr:from>
    <xdr:to>
      <xdr:col>73</xdr:col>
      <xdr:colOff>44450</xdr:colOff>
      <xdr:row>67</xdr:row>
      <xdr:rowOff>158962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143739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16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164465</xdr:rowOff>
    </xdr:from>
    <xdr:to>
      <xdr:col>68</xdr:col>
      <xdr:colOff>203200</xdr:colOff>
      <xdr:row>67</xdr:row>
      <xdr:rowOff>94615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79392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160444</xdr:rowOff>
    </xdr:from>
    <xdr:to>
      <xdr:col>64</xdr:col>
      <xdr:colOff>152400</xdr:colOff>
      <xdr:row>67</xdr:row>
      <xdr:rowOff>90594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75371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元利償還金の額は増えたものの、公営企業に要する経費の財源とする地方債の償還の財源に充てたと認められる繰入金が減少したことなどから、全体として比率が減少した。今後も、機会を捉えて繰上償還の実施や新規発行を可能な範囲で抑制するなど、公債費負担額や将来負担額の減少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114300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43001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3469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23300</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7052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22860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162137</xdr:rowOff>
    </xdr:from>
    <xdr:to>
      <xdr:col>77</xdr:col>
      <xdr:colOff>95250</xdr:colOff>
      <xdr:row>42</xdr:row>
      <xdr:rowOff>92287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102464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71120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39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127423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44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76623</xdr:rowOff>
    </xdr:from>
    <xdr:to>
      <xdr:col>64</xdr:col>
      <xdr:colOff>152400</xdr:colOff>
      <xdr:row>44</xdr:row>
      <xdr:rowOff>6773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163000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a:t>
          </a:r>
          <a:r>
            <a:rPr kumimoji="1" lang="en-US" altLang="ja-JP" sz="1100">
              <a:latin typeface="ＭＳ Ｐゴシック" panose="020B0600070205080204" pitchFamily="50" charset="-128"/>
              <a:ea typeface="ＭＳ Ｐゴシック" panose="020B0600070205080204" pitchFamily="50" charset="-128"/>
            </a:rPr>
            <a:t>3,674,628</a:t>
          </a:r>
          <a:r>
            <a:rPr kumimoji="1" lang="ja-JP" altLang="en-US" sz="1100">
              <a:latin typeface="ＭＳ Ｐゴシック" panose="020B0600070205080204" pitchFamily="50" charset="-128"/>
              <a:ea typeface="ＭＳ Ｐゴシック" panose="020B0600070205080204" pitchFamily="50" charset="-128"/>
            </a:rPr>
            <a:t>千円の減（対前年度比</a:t>
          </a:r>
          <a:r>
            <a:rPr kumimoji="1" lang="en-US" altLang="ja-JP" sz="1100">
              <a:latin typeface="ＭＳ Ｐゴシック" panose="020B0600070205080204" pitchFamily="50" charset="-128"/>
              <a:ea typeface="ＭＳ Ｐゴシック" panose="020B0600070205080204" pitchFamily="50" charset="-128"/>
            </a:rPr>
            <a:t>94.8</a:t>
          </a:r>
          <a:r>
            <a:rPr kumimoji="1" lang="ja-JP" altLang="en-US" sz="1100">
              <a:latin typeface="ＭＳ Ｐゴシック" panose="020B0600070205080204" pitchFamily="50" charset="-128"/>
              <a:ea typeface="ＭＳ Ｐゴシック" panose="020B0600070205080204" pitchFamily="50" charset="-128"/>
            </a:rPr>
            <a:t>％）や、公営企業債等繰入見込額</a:t>
          </a:r>
          <a:r>
            <a:rPr kumimoji="1" lang="en-US" altLang="ja-JP" sz="1100">
              <a:latin typeface="ＭＳ Ｐゴシック" panose="020B0600070205080204" pitchFamily="50" charset="-128"/>
              <a:ea typeface="ＭＳ Ｐゴシック" panose="020B0600070205080204" pitchFamily="50" charset="-128"/>
            </a:rPr>
            <a:t>1,300,792</a:t>
          </a:r>
          <a:r>
            <a:rPr kumimoji="1" lang="ja-JP" altLang="en-US" sz="1100">
              <a:latin typeface="ＭＳ Ｐゴシック" panose="020B0600070205080204" pitchFamily="50" charset="-128"/>
              <a:ea typeface="ＭＳ Ｐゴシック" panose="020B0600070205080204" pitchFamily="50" charset="-128"/>
            </a:rPr>
            <a:t>千円の減（対前年度比</a:t>
          </a:r>
          <a:r>
            <a:rPr kumimoji="1" lang="en-US" altLang="ja-JP" sz="1100">
              <a:latin typeface="ＭＳ Ｐゴシック" panose="020B0600070205080204" pitchFamily="50" charset="-128"/>
              <a:ea typeface="ＭＳ Ｐゴシック" panose="020B0600070205080204" pitchFamily="50" charset="-128"/>
            </a:rPr>
            <a:t>94.7</a:t>
          </a:r>
          <a:r>
            <a:rPr kumimoji="1" lang="ja-JP" altLang="en-US" sz="1100">
              <a:latin typeface="ＭＳ Ｐゴシック" panose="020B0600070205080204" pitchFamily="50" charset="-128"/>
              <a:ea typeface="ＭＳ Ｐゴシック" panose="020B0600070205080204" pitchFamily="50" charset="-128"/>
            </a:rPr>
            <a:t>％）により将来負担額が減少し、充当可能基金も対前年度</a:t>
          </a:r>
          <a:r>
            <a:rPr kumimoji="1" lang="en-US" altLang="ja-JP" sz="1100">
              <a:latin typeface="ＭＳ Ｐゴシック" panose="020B0600070205080204" pitchFamily="50" charset="-128"/>
              <a:ea typeface="ＭＳ Ｐゴシック" panose="020B0600070205080204" pitchFamily="50" charset="-128"/>
            </a:rPr>
            <a:t>661,266</a:t>
          </a:r>
          <a:r>
            <a:rPr kumimoji="1" lang="ja-JP" altLang="en-US" sz="1100">
              <a:latin typeface="ＭＳ Ｐゴシック" panose="020B0600070205080204" pitchFamily="50" charset="-128"/>
              <a:ea typeface="ＭＳ Ｐゴシック" panose="020B0600070205080204" pitchFamily="50" charset="-128"/>
            </a:rPr>
            <a:t>千円増加（対前年度比</a:t>
          </a:r>
          <a:r>
            <a:rPr kumimoji="1" lang="en-US" altLang="ja-JP" sz="1100">
              <a:latin typeface="ＭＳ Ｐゴシック" panose="020B0600070205080204" pitchFamily="50" charset="-128"/>
              <a:ea typeface="ＭＳ Ｐゴシック" panose="020B0600070205080204" pitchFamily="50" charset="-128"/>
            </a:rPr>
            <a:t>103.7</a:t>
          </a:r>
          <a:r>
            <a:rPr kumimoji="1" lang="ja-JP" altLang="en-US" sz="1100">
              <a:latin typeface="ＭＳ Ｐゴシック" panose="020B0600070205080204" pitchFamily="50" charset="-128"/>
              <a:ea typeface="ＭＳ Ｐゴシック" panose="020B0600070205080204" pitchFamily="50" charset="-128"/>
            </a:rPr>
            <a:t>％）したため、全体として比率が減少した。しかしながら、類似団体平均に比べ高い状況であるため、今後も、公債費等の義務的経費の削減を図り、財政の健全化に努める。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68157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6982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30540</xdr:rowOff>
    </xdr:from>
    <xdr:to>
      <xdr:col>81</xdr:col>
      <xdr:colOff>44450</xdr:colOff>
      <xdr:row>18</xdr:row>
      <xdr:rowOff>32597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6179800" y="2945190"/>
          <a:ext cx="8382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101315</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501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84788</xdr:rowOff>
    </xdr:from>
    <xdr:to>
      <xdr:col>81</xdr:col>
      <xdr:colOff>95250</xdr:colOff>
      <xdr:row>16</xdr:row>
      <xdr:rowOff>14938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168426</xdr:rowOff>
    </xdr:from>
    <xdr:to>
      <xdr:col>77</xdr:col>
      <xdr:colOff>44450</xdr:colOff>
      <xdr:row>18</xdr:row>
      <xdr:rowOff>32597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5290800" y="3083076"/>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137644</xdr:rowOff>
    </xdr:from>
    <xdr:to>
      <xdr:col>77</xdr:col>
      <xdr:colOff>95250</xdr:colOff>
      <xdr:row>16</xdr:row>
      <xdr:rowOff>67794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77971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47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168426</xdr:rowOff>
    </xdr:from>
    <xdr:to>
      <xdr:col>72</xdr:col>
      <xdr:colOff>203200</xdr:colOff>
      <xdr:row>18</xdr:row>
      <xdr:rowOff>111881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4401800" y="30830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39733</xdr:rowOff>
    </xdr:from>
    <xdr:to>
      <xdr:col>73</xdr:col>
      <xdr:colOff>44450</xdr:colOff>
      <xdr:row>16</xdr:row>
      <xdr:rowOff>141333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5240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151510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5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111881</xdr:rowOff>
    </xdr:from>
    <xdr:to>
      <xdr:col>68</xdr:col>
      <xdr:colOff>152400</xdr:colOff>
      <xdr:row>18</xdr:row>
      <xdr:rowOff>147501</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3512800" y="3197981"/>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58118</xdr:rowOff>
    </xdr:from>
    <xdr:to>
      <xdr:col>68</xdr:col>
      <xdr:colOff>203200</xdr:colOff>
      <xdr:row>16</xdr:row>
      <xdr:rowOff>159718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4351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169895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151190</xdr:rowOff>
    </xdr:from>
    <xdr:to>
      <xdr:col>81</xdr:col>
      <xdr:colOff>95250</xdr:colOff>
      <xdr:row>17</xdr:row>
      <xdr:rowOff>81340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967200" y="28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123267</xdr:rowOff>
    </xdr:from>
    <xdr:ext cx="762000" cy="259045"/>
    <xdr:sp macro="" textlink="">
      <xdr:nvSpPr>
        <xdr:cNvPr id="473" name="将来負担の状況該当値テキスト">
          <a:extLst>
            <a:ext uri="{FF2B5EF4-FFF2-40B4-BE49-F238E27FC236}">
              <a16:creationId xmlns:a16="http://schemas.microsoft.com/office/drawing/2014/main" id="{00000000-0008-0000-0300-0000D9010000}"/>
            </a:ext>
          </a:extLst>
        </xdr:cNvPr>
        <xdr:cNvSpPr txBox="1"/>
      </xdr:nvSpPr>
      <xdr:spPr>
        <a:xfrm>
          <a:off x="17106900" y="286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153247</xdr:rowOff>
    </xdr:from>
    <xdr:to>
      <xdr:col>77</xdr:col>
      <xdr:colOff>95250</xdr:colOff>
      <xdr:row>18</xdr:row>
      <xdr:rowOff>83397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129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68174</xdr:rowOff>
    </xdr:from>
    <xdr:ext cx="7366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798800" y="3154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117626</xdr:rowOff>
    </xdr:from>
    <xdr:to>
      <xdr:col>73</xdr:col>
      <xdr:colOff>44450</xdr:colOff>
      <xdr:row>18</xdr:row>
      <xdr:rowOff>47776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5240000" y="30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32553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909800" y="311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61081</xdr:rowOff>
    </xdr:from>
    <xdr:to>
      <xdr:col>68</xdr:col>
      <xdr:colOff>203200</xdr:colOff>
      <xdr:row>18</xdr:row>
      <xdr:rowOff>162681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4351000" y="3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147458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020800" y="323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96701</xdr:rowOff>
    </xdr:from>
    <xdr:to>
      <xdr:col>64</xdr:col>
      <xdr:colOff>152400</xdr:colOff>
      <xdr:row>19</xdr:row>
      <xdr:rowOff>26851</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462000" y="31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11628</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3131800" y="326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107,555
106,410
1,256.42
78,505,526
74,255,720
4,051,439
40,578,043
66,837,551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町村合併により、類似団体平均を上回っている状況である。「定員適正化計画」に基づき、計画的な職員の確保に配慮しつつ、退職者と採用者との調整、事務事業の見直し、限られた職員数で組織全体の能力向上を図るための人事評価制度の充実等により、令和３年度から令和７年度までの５年間で職員数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人）削減に努め、人件費の削減を目指す。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41</xdr:row>
      <xdr:rowOff>69850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24130</xdr:rowOff>
    </xdr:from>
    <xdr:to>
      <xdr:col>24</xdr:col>
      <xdr:colOff>25400</xdr:colOff>
      <xdr:row>39</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106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39</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7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79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40</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649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30480</xdr:rowOff>
    </xdr:from>
    <xdr:to>
      <xdr:col>11</xdr:col>
      <xdr:colOff>60325</xdr:colOff>
      <xdr:row>40</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管理経費の縮減など、内部管理経費の削減に取り組んでおり、物件費に係る経常収支比率は類似団体平均を下回っている。今後は、さらに内部管理経費の歳出削減など、行財政改革の取組によ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50800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53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79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88900</xdr:rowOff>
    </xdr:from>
    <xdr:to>
      <xdr:col>78</xdr:col>
      <xdr:colOff>69850</xdr:colOff>
      <xdr:row>15</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60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6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57150</xdr:rowOff>
    </xdr:from>
    <xdr:to>
      <xdr:col>74</xdr:col>
      <xdr:colOff>31750</xdr:colOff>
      <xdr:row>14</xdr:row>
      <xdr:rowOff>158750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114300</xdr:rowOff>
    </xdr:from>
    <xdr:to>
      <xdr:col>82</xdr:col>
      <xdr:colOff>158750</xdr:colOff>
      <xdr:row>16</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130827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38100</xdr:rowOff>
    </xdr:from>
    <xdr:to>
      <xdr:col>74</xdr:col>
      <xdr:colOff>31750</xdr:colOff>
      <xdr:row>15</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9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に係る経常収支比率は類似団体平均を下回っている。子育て支援の充実による各種給付費の増や、高齢化の進行により自立支援介護給付費等の増加が見込まれることから、今後の動向に注視し適切な対応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53522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5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110672</xdr:rowOff>
    </xdr:from>
    <xdr:to>
      <xdr:col>24</xdr:col>
      <xdr:colOff>25400</xdr:colOff>
      <xdr:row>52</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0260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110672</xdr:rowOff>
    </xdr:from>
    <xdr:to>
      <xdr:col>19</xdr:col>
      <xdr:colOff>187325</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0260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159657</xdr:rowOff>
    </xdr:from>
    <xdr:to>
      <xdr:col>15</xdr:col>
      <xdr:colOff>98425</xdr:colOff>
      <xdr:row>53</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75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159657</xdr:rowOff>
    </xdr:from>
    <xdr:to>
      <xdr:col>11</xdr:col>
      <xdr:colOff>9525</xdr:colOff>
      <xdr:row>54</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750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108857</xdr:rowOff>
    </xdr:from>
    <xdr:to>
      <xdr:col>24</xdr:col>
      <xdr:colOff>76200</xdr:colOff>
      <xdr:row>53</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17434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59872</xdr:rowOff>
    </xdr:from>
    <xdr:to>
      <xdr:col>20</xdr:col>
      <xdr:colOff>38100</xdr:colOff>
      <xdr:row>52</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74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141515</xdr:rowOff>
    </xdr:from>
    <xdr:to>
      <xdr:col>15</xdr:col>
      <xdr:colOff>149225</xdr:colOff>
      <xdr:row>53</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81842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108857</xdr:rowOff>
    </xdr:from>
    <xdr:to>
      <xdr:col>11</xdr:col>
      <xdr:colOff>60325</xdr:colOff>
      <xdr:row>53</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維持補修費の決算額が増え、繰出金の決算額は減少しているものの、維持補修費の経常経費充当一般財源等が増えたことにより、前年度比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ポイント増となった。今後も、維持補修費の縮小や各特別会計の内部事務費の削減などによる繰出金の縮小など、行財政改革の取組に努める。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94343</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9743"/>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9270</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94343</xdr:rowOff>
    </xdr:from>
    <xdr:to>
      <xdr:col>82</xdr:col>
      <xdr:colOff>196850</xdr:colOff>
      <xdr:row>52</xdr:row>
      <xdr:rowOff>94343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61685</xdr:rowOff>
    </xdr:from>
    <xdr:to>
      <xdr:col>82</xdr:col>
      <xdr:colOff>107950</xdr:colOff>
      <xdr:row>52</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89770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31949</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59872</xdr:rowOff>
    </xdr:from>
    <xdr:to>
      <xdr:col>82</xdr:col>
      <xdr:colOff>158750</xdr:colOff>
      <xdr:row>58</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61685</xdr:rowOff>
    </xdr:from>
    <xdr:to>
      <xdr:col>78</xdr:col>
      <xdr:colOff>69850</xdr:colOff>
      <xdr:row>52</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8977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127000</xdr:rowOff>
    </xdr:from>
    <xdr:to>
      <xdr:col>73</xdr:col>
      <xdr:colOff>180975</xdr:colOff>
      <xdr:row>53</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0424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37193</xdr:rowOff>
    </xdr:from>
    <xdr:to>
      <xdr:col>69</xdr:col>
      <xdr:colOff>92075</xdr:colOff>
      <xdr:row>55</xdr:row>
      <xdr:rowOff>151493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240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43543</xdr:rowOff>
    </xdr:from>
    <xdr:to>
      <xdr:col>82</xdr:col>
      <xdr:colOff>158750</xdr:colOff>
      <xdr:row>52</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123570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10885</xdr:rowOff>
    </xdr:from>
    <xdr:to>
      <xdr:col>78</xdr:col>
      <xdr:colOff>120650</xdr:colOff>
      <xdr:row>52</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122662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69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76200</xdr:rowOff>
    </xdr:from>
    <xdr:to>
      <xdr:col>74</xdr:col>
      <xdr:colOff>31750</xdr:colOff>
      <xdr:row>53</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157843</xdr:rowOff>
    </xdr:from>
    <xdr:to>
      <xdr:col>69</xdr:col>
      <xdr:colOff>142875</xdr:colOff>
      <xdr:row>53</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水道事業会計補助金や病院事業会計負担金が減となったことで経常収支比率が減少しているが、依然として類似団体の平均を上回っている。今後は、単独事業の見直しによる削減など、行財政改革の取組により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37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62230</xdr:rowOff>
    </xdr:from>
    <xdr:to>
      <xdr:col>82</xdr:col>
      <xdr:colOff>107950</xdr:colOff>
      <xdr:row>39</xdr:row>
      <xdr:rowOff>107950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748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2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107950</xdr:rowOff>
    </xdr:from>
    <xdr:to>
      <xdr:col>78</xdr:col>
      <xdr:colOff>69850</xdr:colOff>
      <xdr:row>39</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794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62230</xdr:rowOff>
    </xdr:from>
    <xdr:to>
      <xdr:col>73</xdr:col>
      <xdr:colOff>180975</xdr:colOff>
      <xdr:row>39</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748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168910</xdr:rowOff>
    </xdr:from>
    <xdr:to>
      <xdr:col>69</xdr:col>
      <xdr:colOff>92075</xdr:colOff>
      <xdr:row>39</xdr:row>
      <xdr:rowOff>62230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5125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140970</xdr:rowOff>
    </xdr:from>
    <xdr:to>
      <xdr:col>69</xdr:col>
      <xdr:colOff>142875</xdr:colOff>
      <xdr:row>36</xdr:row>
      <xdr:rowOff>71120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11430</xdr:rowOff>
    </xdr:from>
    <xdr:to>
      <xdr:col>82</xdr:col>
      <xdr:colOff>158750</xdr:colOff>
      <xdr:row>39</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154957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57150</xdr:rowOff>
    </xdr:from>
    <xdr:to>
      <xdr:col>78</xdr:col>
      <xdr:colOff>120650</xdr:colOff>
      <xdr:row>39</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143527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11430</xdr:rowOff>
    </xdr:from>
    <xdr:to>
      <xdr:col>69</xdr:col>
      <xdr:colOff>142875</xdr:colOff>
      <xdr:row>39</xdr:row>
      <xdr:rowOff>113030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97807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118110</xdr:rowOff>
    </xdr:from>
    <xdr:to>
      <xdr:col>65</xdr:col>
      <xdr:colOff>53975</xdr:colOff>
      <xdr:row>38</xdr:row>
      <xdr:rowOff>48260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33037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公共施設や設備の老朽化により増加する改修経費の抑制に努めているが、学校や給食センター整備などの事業が重なった平成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年度以降に借り入れた市債の償還が始まっていることなどから、地方債の元利償還金が膨らんでおり、公債費に係る経常収支比率が類似団体平均を</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ポイント上回っている。今後は、公共施設等総合管理計画に基づく取組の推進と、機会を捉えて繰上償還の実施や新規発行を可能な範囲で抑制するなど、公債費の減少に努める。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183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110671</xdr:rowOff>
    </xdr:from>
    <xdr:to>
      <xdr:col>24</xdr:col>
      <xdr:colOff>25400</xdr:colOff>
      <xdr:row>80</xdr:row>
      <xdr:rowOff>132443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8266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136270</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33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119743</xdr:rowOff>
    </xdr:from>
    <xdr:to>
      <xdr:col>24</xdr:col>
      <xdr:colOff>76200</xdr:colOff>
      <xdr:row>79</xdr:row>
      <xdr:rowOff>49893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56243</xdr:rowOff>
    </xdr:from>
    <xdr:to>
      <xdr:col>19</xdr:col>
      <xdr:colOff>187325</xdr:colOff>
      <xdr:row>80</xdr:row>
      <xdr:rowOff>110671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772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13607</xdr:rowOff>
    </xdr:from>
    <xdr:to>
      <xdr:col>20</xdr:col>
      <xdr:colOff>38100</xdr:colOff>
      <xdr:row>79</xdr:row>
      <xdr:rowOff>115207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125384</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2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56243</xdr:rowOff>
    </xdr:from>
    <xdr:to>
      <xdr:col>15</xdr:col>
      <xdr:colOff>98425</xdr:colOff>
      <xdr:row>80</xdr:row>
      <xdr:rowOff>110671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772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160564</xdr:rowOff>
    </xdr:from>
    <xdr:to>
      <xdr:col>15</xdr:col>
      <xdr:colOff>149225</xdr:colOff>
      <xdr:row>78</xdr:row>
      <xdr:rowOff>90714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100891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37193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826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40821</xdr:rowOff>
    </xdr:from>
    <xdr:to>
      <xdr:col>11</xdr:col>
      <xdr:colOff>60325</xdr:colOff>
      <xdr:row>77</xdr:row>
      <xdr:rowOff>142421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152598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13806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81643</xdr:rowOff>
    </xdr:from>
    <xdr:to>
      <xdr:col>24</xdr:col>
      <xdr:colOff>76200</xdr:colOff>
      <xdr:row>81</xdr:row>
      <xdr:rowOff>11793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53720</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76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59871</xdr:rowOff>
    </xdr:from>
    <xdr:to>
      <xdr:col>20</xdr:col>
      <xdr:colOff>38100</xdr:colOff>
      <xdr:row>80</xdr:row>
      <xdr:rowOff>161471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146248</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8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5443</xdr:rowOff>
    </xdr:from>
    <xdr:to>
      <xdr:col>15</xdr:col>
      <xdr:colOff>149225</xdr:colOff>
      <xdr:row>80</xdr:row>
      <xdr:rowOff>107043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91820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の経常収支比率は、類似団体の平均を下回っている状況である。物件費、扶助費等が依然増加傾向であることから、今後も引き続き、物件費等の内部管理経費の縮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165100</xdr:rowOff>
    </xdr:from>
    <xdr:to>
      <xdr:col>82</xdr:col>
      <xdr:colOff>107950</xdr:colOff>
      <xdr:row>81</xdr:row>
      <xdr:rowOff>156936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095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80027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165100</xdr:rowOff>
    </xdr:from>
    <xdr:to>
      <xdr:col>82</xdr:col>
      <xdr:colOff>196850</xdr:colOff>
      <xdr:row>72</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76</xdr:row>
      <xdr:rowOff>165100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1735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80736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195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80736</xdr:rowOff>
    </xdr:from>
    <xdr:to>
      <xdr:col>73</xdr:col>
      <xdr:colOff>180975</xdr:colOff>
      <xdr:row>77</xdr:row>
      <xdr:rowOff>146050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282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91621</xdr:rowOff>
    </xdr:from>
    <xdr:to>
      <xdr:col>69</xdr:col>
      <xdr:colOff>92075</xdr:colOff>
      <xdr:row>77</xdr:row>
      <xdr:rowOff>146050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293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163286</xdr:rowOff>
    </xdr:from>
    <xdr:to>
      <xdr:col>65</xdr:col>
      <xdr:colOff>53975</xdr:colOff>
      <xdr:row>79</xdr:row>
      <xdr:rowOff>93436</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78213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29936</xdr:rowOff>
    </xdr:from>
    <xdr:to>
      <xdr:col>74</xdr:col>
      <xdr:colOff>31750</xdr:colOff>
      <xdr:row>77</xdr:row>
      <xdr:rowOff>131536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116313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40821</xdr:rowOff>
    </xdr:from>
    <xdr:to>
      <xdr:col>65</xdr:col>
      <xdr:colOff>53975</xdr:colOff>
      <xdr:row>77</xdr:row>
      <xdr:rowOff>142421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152598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114694</xdr:rowOff>
    </xdr:from>
    <xdr:to>
      <xdr:col>29</xdr:col>
      <xdr:colOff>127000</xdr:colOff>
      <xdr:row>19</xdr:row>
      <xdr:rowOff>72746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48269"/>
          <a:ext cx="0" cy="13296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44823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72746</xdr:rowOff>
    </xdr:from>
    <xdr:to>
      <xdr:col>30</xdr:col>
      <xdr:colOff>25400</xdr:colOff>
      <xdr:row>19</xdr:row>
      <xdr:rowOff>72746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7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29621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114694</xdr:rowOff>
    </xdr:from>
    <xdr:to>
      <xdr:col>30</xdr:col>
      <xdr:colOff>25400</xdr:colOff>
      <xdr:row>11</xdr:row>
      <xdr:rowOff>114694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48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114694</xdr:rowOff>
    </xdr:from>
    <xdr:to>
      <xdr:col>29</xdr:col>
      <xdr:colOff>127000</xdr:colOff>
      <xdr:row>11</xdr:row>
      <xdr:rowOff>126771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48269"/>
          <a:ext cx="647700" cy="12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62641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10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90564</xdr:rowOff>
    </xdr:from>
    <xdr:to>
      <xdr:col>29</xdr:col>
      <xdr:colOff>177800</xdr:colOff>
      <xdr:row>15</xdr:row>
      <xdr:rowOff>20714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38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126771</xdr:rowOff>
    </xdr:from>
    <xdr:to>
      <xdr:col>26</xdr:col>
      <xdr:colOff>50800</xdr:colOff>
      <xdr:row>11</xdr:row>
      <xdr:rowOff>158318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060346"/>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21488</xdr:rowOff>
    </xdr:from>
    <xdr:to>
      <xdr:col>26</xdr:col>
      <xdr:colOff>101600</xdr:colOff>
      <xdr:row>15</xdr:row>
      <xdr:rowOff>123088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107865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158318</xdr:rowOff>
    </xdr:from>
    <xdr:to>
      <xdr:col>22</xdr:col>
      <xdr:colOff>114300</xdr:colOff>
      <xdr:row>12</xdr:row>
      <xdr:rowOff>5309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091893"/>
          <a:ext cx="698500" cy="1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62370</xdr:rowOff>
    </xdr:from>
    <xdr:to>
      <xdr:col>22</xdr:col>
      <xdr:colOff>165100</xdr:colOff>
      <xdr:row>15</xdr:row>
      <xdr:rowOff>163970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148747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5309</xdr:rowOff>
    </xdr:from>
    <xdr:to>
      <xdr:col>18</xdr:col>
      <xdr:colOff>177800</xdr:colOff>
      <xdr:row>12</xdr:row>
      <xdr:rowOff>78346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110334"/>
          <a:ext cx="698500" cy="73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94336</xdr:rowOff>
    </xdr:from>
    <xdr:to>
      <xdr:col>19</xdr:col>
      <xdr:colOff>38100</xdr:colOff>
      <xdr:row>17</xdr:row>
      <xdr:rowOff>24486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120548</xdr:rowOff>
    </xdr:from>
    <xdr:to>
      <xdr:col>15</xdr:col>
      <xdr:colOff>101600</xdr:colOff>
      <xdr:row>17</xdr:row>
      <xdr:rowOff>50698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35475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9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63894</xdr:rowOff>
    </xdr:from>
    <xdr:to>
      <xdr:col>29</xdr:col>
      <xdr:colOff>177800</xdr:colOff>
      <xdr:row>11</xdr:row>
      <xdr:rowOff>165494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9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10571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44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75971</xdr:rowOff>
    </xdr:from>
    <xdr:to>
      <xdr:col>26</xdr:col>
      <xdr:colOff>101600</xdr:colOff>
      <xdr:row>12</xdr:row>
      <xdr:rowOff>6121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00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16298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778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107518</xdr:rowOff>
    </xdr:from>
    <xdr:to>
      <xdr:col>22</xdr:col>
      <xdr:colOff>165100</xdr:colOff>
      <xdr:row>12</xdr:row>
      <xdr:rowOff>37668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04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47845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80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125959</xdr:rowOff>
    </xdr:from>
    <xdr:to>
      <xdr:col>19</xdr:col>
      <xdr:colOff>38100</xdr:colOff>
      <xdr:row>12</xdr:row>
      <xdr:rowOff>56109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05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66286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82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27546</xdr:rowOff>
    </xdr:from>
    <xdr:to>
      <xdr:col>15</xdr:col>
      <xdr:colOff>101600</xdr:colOff>
      <xdr:row>12</xdr:row>
      <xdr:rowOff>129146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13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139323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0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212170</xdr:rowOff>
    </xdr:from>
    <xdr:to>
      <xdr:col>29</xdr:col>
      <xdr:colOff>127000</xdr:colOff>
      <xdr:row>37</xdr:row>
      <xdr:rowOff>257628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36720"/>
          <a:ext cx="0" cy="12456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229705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257628</xdr:rowOff>
    </xdr:from>
    <xdr:to>
      <xdr:col>30</xdr:col>
      <xdr:colOff>25400</xdr:colOff>
      <xdr:row>37</xdr:row>
      <xdr:rowOff>257628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2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127097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212170</xdr:rowOff>
    </xdr:from>
    <xdr:to>
      <xdr:col>30</xdr:col>
      <xdr:colOff>25400</xdr:colOff>
      <xdr:row>33</xdr:row>
      <xdr:rowOff>212170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36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90522</xdr:rowOff>
    </xdr:from>
    <xdr:to>
      <xdr:col>29</xdr:col>
      <xdr:colOff>127000</xdr:colOff>
      <xdr:row>34</xdr:row>
      <xdr:rowOff>105708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57972"/>
          <a:ext cx="647700" cy="1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275048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42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302971</xdr:rowOff>
    </xdr:from>
    <xdr:to>
      <xdr:col>29</xdr:col>
      <xdr:colOff>177800</xdr:colOff>
      <xdr:row>35</xdr:row>
      <xdr:rowOff>61671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81215</xdr:rowOff>
    </xdr:from>
    <xdr:to>
      <xdr:col>26</xdr:col>
      <xdr:colOff>50800</xdr:colOff>
      <xdr:row>34</xdr:row>
      <xdr:rowOff>90522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48665"/>
          <a:ext cx="698500" cy="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243111</xdr:rowOff>
    </xdr:from>
    <xdr:to>
      <xdr:col>26</xdr:col>
      <xdr:colOff>101600</xdr:colOff>
      <xdr:row>35</xdr:row>
      <xdr:rowOff>1811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329488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81215</xdr:rowOff>
    </xdr:from>
    <xdr:to>
      <xdr:col>22</xdr:col>
      <xdr:colOff>114300</xdr:colOff>
      <xdr:row>34</xdr:row>
      <xdr:rowOff>151264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48665"/>
          <a:ext cx="698500" cy="7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21172</xdr:rowOff>
    </xdr:from>
    <xdr:to>
      <xdr:col>22</xdr:col>
      <xdr:colOff>165100</xdr:colOff>
      <xdr:row>35</xdr:row>
      <xdr:rowOff>122772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107549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28637</xdr:rowOff>
    </xdr:from>
    <xdr:to>
      <xdr:col>18</xdr:col>
      <xdr:colOff>177800</xdr:colOff>
      <xdr:row>34</xdr:row>
      <xdr:rowOff>151264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296087"/>
          <a:ext cx="698500" cy="122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122442</xdr:rowOff>
    </xdr:from>
    <xdr:to>
      <xdr:col>19</xdr:col>
      <xdr:colOff>38100</xdr:colOff>
      <xdr:row>35</xdr:row>
      <xdr:rowOff>224042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208819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1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99256</xdr:rowOff>
    </xdr:from>
    <xdr:to>
      <xdr:col>15</xdr:col>
      <xdr:colOff>101600</xdr:colOff>
      <xdr:row>35</xdr:row>
      <xdr:rowOff>200856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185633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54908</xdr:rowOff>
    </xdr:from>
    <xdr:to>
      <xdr:col>29</xdr:col>
      <xdr:colOff>177800</xdr:colOff>
      <xdr:row>34</xdr:row>
      <xdr:rowOff>156508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2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242885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6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39722</xdr:rowOff>
    </xdr:from>
    <xdr:to>
      <xdr:col>26</xdr:col>
      <xdr:colOff>101600</xdr:colOff>
      <xdr:row>34</xdr:row>
      <xdr:rowOff>141322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0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151499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30415</xdr:rowOff>
    </xdr:from>
    <xdr:to>
      <xdr:col>22</xdr:col>
      <xdr:colOff>165100</xdr:colOff>
      <xdr:row>34</xdr:row>
      <xdr:rowOff>132015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9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142192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6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100464</xdr:rowOff>
    </xdr:from>
    <xdr:to>
      <xdr:col>19</xdr:col>
      <xdr:colOff>38100</xdr:colOff>
      <xdr:row>34</xdr:row>
      <xdr:rowOff>202064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6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212241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3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320737</xdr:rowOff>
    </xdr:from>
    <xdr:to>
      <xdr:col>15</xdr:col>
      <xdr:colOff>101600</xdr:colOff>
      <xdr:row>34</xdr:row>
      <xdr:rowOff>79437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4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89614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107,555
106,410
1,256.42
78,505,526
74,255,720
4,051,439
40,578,043
66,837,551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60299</xdr:rowOff>
    </xdr:from>
    <xdr:to>
      <xdr:col>24</xdr:col>
      <xdr:colOff>62865</xdr:colOff>
      <xdr:row>39</xdr:row>
      <xdr:rowOff>125908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3799"/>
          <a:ext cx="1270" cy="16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129735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125908</xdr:rowOff>
    </xdr:from>
    <xdr:to>
      <xdr:col>24</xdr:col>
      <xdr:colOff>152400</xdr:colOff>
      <xdr:row>39</xdr:row>
      <xdr:rowOff>125908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6976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60299</xdr:rowOff>
    </xdr:from>
    <xdr:to>
      <xdr:col>24</xdr:col>
      <xdr:colOff>152400</xdr:colOff>
      <xdr:row>30</xdr:row>
      <xdr:rowOff>60299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46850</xdr:rowOff>
    </xdr:from>
    <xdr:to>
      <xdr:col>24</xdr:col>
      <xdr:colOff>63500</xdr:colOff>
      <xdr:row>30</xdr:row>
      <xdr:rowOff>60299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190350"/>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60850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61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82423</xdr:rowOff>
    </xdr:from>
    <xdr:to>
      <xdr:col>24</xdr:col>
      <xdr:colOff>114300</xdr:colOff>
      <xdr:row>36</xdr:row>
      <xdr:rowOff>12573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46850</xdr:rowOff>
    </xdr:from>
    <xdr:to>
      <xdr:col>19</xdr:col>
      <xdr:colOff>177800</xdr:colOff>
      <xdr:row>30</xdr:row>
      <xdr:rowOff>79083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190350"/>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125285</xdr:rowOff>
    </xdr:from>
    <xdr:to>
      <xdr:col>20</xdr:col>
      <xdr:colOff>38100</xdr:colOff>
      <xdr:row>36</xdr:row>
      <xdr:rowOff>55435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79083</xdr:rowOff>
    </xdr:from>
    <xdr:to>
      <xdr:col>15</xdr:col>
      <xdr:colOff>50800</xdr:colOff>
      <xdr:row>30</xdr:row>
      <xdr:rowOff>79883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2258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9499</xdr:rowOff>
    </xdr:from>
    <xdr:to>
      <xdr:col>15</xdr:col>
      <xdr:colOff>101600</xdr:colOff>
      <xdr:row>36</xdr:row>
      <xdr:rowOff>111099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102226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79883</xdr:rowOff>
    </xdr:from>
    <xdr:to>
      <xdr:col>10</xdr:col>
      <xdr:colOff>114300</xdr:colOff>
      <xdr:row>32</xdr:row>
      <xdr:rowOff>749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223383"/>
          <a:ext cx="889000" cy="26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158699</xdr:rowOff>
    </xdr:from>
    <xdr:to>
      <xdr:col>10</xdr:col>
      <xdr:colOff>165100</xdr:colOff>
      <xdr:row>37</xdr:row>
      <xdr:rowOff>88849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79976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18796</xdr:rowOff>
    </xdr:from>
    <xdr:to>
      <xdr:col>6</xdr:col>
      <xdr:colOff>38100</xdr:colOff>
      <xdr:row>38</xdr:row>
      <xdr:rowOff>120396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111523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9499</xdr:rowOff>
    </xdr:from>
    <xdr:to>
      <xdr:col>24</xdr:col>
      <xdr:colOff>114300</xdr:colOff>
      <xdr:row>30</xdr:row>
      <xdr:rowOff>111099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133976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167500</xdr:rowOff>
    </xdr:from>
    <xdr:to>
      <xdr:col>20</xdr:col>
      <xdr:colOff>38100</xdr:colOff>
      <xdr:row>30</xdr:row>
      <xdr:rowOff>97650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1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114177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28283</xdr:rowOff>
    </xdr:from>
    <xdr:to>
      <xdr:col>15</xdr:col>
      <xdr:colOff>101600</xdr:colOff>
      <xdr:row>30</xdr:row>
      <xdr:rowOff>129883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1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146410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494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29083</xdr:rowOff>
    </xdr:from>
    <xdr:to>
      <xdr:col>10</xdr:col>
      <xdr:colOff>165100</xdr:colOff>
      <xdr:row>30</xdr:row>
      <xdr:rowOff>130683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1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147210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494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121399</xdr:rowOff>
    </xdr:from>
    <xdr:to>
      <xdr:col>6</xdr:col>
      <xdr:colOff>38100</xdr:colOff>
      <xdr:row>32</xdr:row>
      <xdr:rowOff>51549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3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68076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2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15818</xdr:rowOff>
    </xdr:from>
    <xdr:to>
      <xdr:col>24</xdr:col>
      <xdr:colOff>62865</xdr:colOff>
      <xdr:row>57</xdr:row>
      <xdr:rowOff>113888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8318"/>
          <a:ext cx="1270" cy="12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117715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113888</xdr:rowOff>
    </xdr:from>
    <xdr:to>
      <xdr:col>24</xdr:col>
      <xdr:colOff>152400</xdr:colOff>
      <xdr:row>57</xdr:row>
      <xdr:rowOff>113888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8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133945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15818</xdr:rowOff>
    </xdr:from>
    <xdr:to>
      <xdr:col>24</xdr:col>
      <xdr:colOff>152400</xdr:colOff>
      <xdr:row>50</xdr:row>
      <xdr:rowOff>15818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101753</xdr:rowOff>
    </xdr:from>
    <xdr:to>
      <xdr:col>24</xdr:col>
      <xdr:colOff>63500</xdr:colOff>
      <xdr:row>53</xdr:row>
      <xdr:rowOff>169418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88603"/>
          <a:ext cx="8382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68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32131</xdr:rowOff>
    </xdr:from>
    <xdr:to>
      <xdr:col>24</xdr:col>
      <xdr:colOff>114300</xdr:colOff>
      <xdr:row>54</xdr:row>
      <xdr:rowOff>133731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9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132404</xdr:rowOff>
    </xdr:from>
    <xdr:to>
      <xdr:col>19</xdr:col>
      <xdr:colOff>177800</xdr:colOff>
      <xdr:row>53</xdr:row>
      <xdr:rowOff>169418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19254"/>
          <a:ext cx="889000" cy="3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25292</xdr:rowOff>
    </xdr:from>
    <xdr:to>
      <xdr:col>20</xdr:col>
      <xdr:colOff>38100</xdr:colOff>
      <xdr:row>54</xdr:row>
      <xdr:rowOff>126892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118019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132404</xdr:rowOff>
    </xdr:from>
    <xdr:to>
      <xdr:col>15</xdr:col>
      <xdr:colOff>50800</xdr:colOff>
      <xdr:row>54</xdr:row>
      <xdr:rowOff>154502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19254"/>
          <a:ext cx="889000" cy="1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121666</xdr:rowOff>
    </xdr:from>
    <xdr:to>
      <xdr:col>15</xdr:col>
      <xdr:colOff>101600</xdr:colOff>
      <xdr:row>55</xdr:row>
      <xdr:rowOff>51816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42943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154502</xdr:rowOff>
    </xdr:from>
    <xdr:to>
      <xdr:col>10</xdr:col>
      <xdr:colOff>114300</xdr:colOff>
      <xdr:row>55</xdr:row>
      <xdr:rowOff>100647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12802"/>
          <a:ext cx="889000" cy="1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149955</xdr:rowOff>
    </xdr:from>
    <xdr:to>
      <xdr:col>10</xdr:col>
      <xdr:colOff>165100</xdr:colOff>
      <xdr:row>56</xdr:row>
      <xdr:rowOff>80105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71232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76536</xdr:rowOff>
    </xdr:from>
    <xdr:to>
      <xdr:col>6</xdr:col>
      <xdr:colOff>38100</xdr:colOff>
      <xdr:row>57</xdr:row>
      <xdr:rowOff>6686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50953</xdr:rowOff>
    </xdr:from>
    <xdr:to>
      <xdr:col>24</xdr:col>
      <xdr:colOff>114300</xdr:colOff>
      <xdr:row>53</xdr:row>
      <xdr:rowOff>152553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73830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8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118618</xdr:rowOff>
    </xdr:from>
    <xdr:to>
      <xdr:col>20</xdr:col>
      <xdr:colOff>38100</xdr:colOff>
      <xdr:row>54</xdr:row>
      <xdr:rowOff>48768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65295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9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81604</xdr:rowOff>
    </xdr:from>
    <xdr:to>
      <xdr:col>15</xdr:col>
      <xdr:colOff>101600</xdr:colOff>
      <xdr:row>54</xdr:row>
      <xdr:rowOff>11754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28281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9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103702</xdr:rowOff>
    </xdr:from>
    <xdr:to>
      <xdr:col>10</xdr:col>
      <xdr:colOff>165100</xdr:colOff>
      <xdr:row>55</xdr:row>
      <xdr:rowOff>33852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6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50379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49847</xdr:rowOff>
    </xdr:from>
    <xdr:to>
      <xdr:col>6</xdr:col>
      <xdr:colOff>38100</xdr:colOff>
      <xdr:row>55</xdr:row>
      <xdr:rowOff>151447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167974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136362</xdr:rowOff>
    </xdr:from>
    <xdr:to>
      <xdr:col>24</xdr:col>
      <xdr:colOff>62865</xdr:colOff>
      <xdr:row>78</xdr:row>
      <xdr:rowOff>94529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862"/>
          <a:ext cx="1270" cy="132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98356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94529</xdr:rowOff>
    </xdr:from>
    <xdr:to>
      <xdr:col>24</xdr:col>
      <xdr:colOff>152400</xdr:colOff>
      <xdr:row>78</xdr:row>
      <xdr:rowOff>94529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83039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136362</xdr:rowOff>
    </xdr:from>
    <xdr:to>
      <xdr:col>24</xdr:col>
      <xdr:colOff>152400</xdr:colOff>
      <xdr:row>70</xdr:row>
      <xdr:rowOff>136362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155977</xdr:rowOff>
    </xdr:from>
    <xdr:to>
      <xdr:col>24</xdr:col>
      <xdr:colOff>63500</xdr:colOff>
      <xdr:row>76</xdr:row>
      <xdr:rowOff>17216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14727"/>
          <a:ext cx="8382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28922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59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50495</xdr:rowOff>
    </xdr:from>
    <xdr:to>
      <xdr:col>24</xdr:col>
      <xdr:colOff>114300</xdr:colOff>
      <xdr:row>76</xdr:row>
      <xdr:rowOff>152095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17216</xdr:rowOff>
    </xdr:from>
    <xdr:to>
      <xdr:col>19</xdr:col>
      <xdr:colOff>177800</xdr:colOff>
      <xdr:row>76</xdr:row>
      <xdr:rowOff>43734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4741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57034</xdr:rowOff>
    </xdr:from>
    <xdr:to>
      <xdr:col>20</xdr:col>
      <xdr:colOff>38100</xdr:colOff>
      <xdr:row>76</xdr:row>
      <xdr:rowOff>158634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149761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17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124109</xdr:rowOff>
    </xdr:from>
    <xdr:to>
      <xdr:col>15</xdr:col>
      <xdr:colOff>50800</xdr:colOff>
      <xdr:row>76</xdr:row>
      <xdr:rowOff>43734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982859"/>
          <a:ext cx="8890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17211</xdr:rowOff>
    </xdr:from>
    <xdr:to>
      <xdr:col>15</xdr:col>
      <xdr:colOff>101600</xdr:colOff>
      <xdr:row>76</xdr:row>
      <xdr:rowOff>118811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109938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1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124109</xdr:rowOff>
    </xdr:from>
    <xdr:to>
      <xdr:col>10</xdr:col>
      <xdr:colOff>114300</xdr:colOff>
      <xdr:row>76</xdr:row>
      <xdr:rowOff>148478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82859"/>
          <a:ext cx="889000" cy="19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128219</xdr:rowOff>
    </xdr:from>
    <xdr:to>
      <xdr:col>10</xdr:col>
      <xdr:colOff>165100</xdr:colOff>
      <xdr:row>77</xdr:row>
      <xdr:rowOff>58369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49496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2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29144</xdr:rowOff>
    </xdr:from>
    <xdr:to>
      <xdr:col>6</xdr:col>
      <xdr:colOff>38100</xdr:colOff>
      <xdr:row>77</xdr:row>
      <xdr:rowOff>130744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2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105177</xdr:rowOff>
    </xdr:from>
    <xdr:to>
      <xdr:col>24</xdr:col>
      <xdr:colOff>114300</xdr:colOff>
      <xdr:row>76</xdr:row>
      <xdr:rowOff>35327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128054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137866</xdr:rowOff>
    </xdr:from>
    <xdr:to>
      <xdr:col>20</xdr:col>
      <xdr:colOff>38100</xdr:colOff>
      <xdr:row>76</xdr:row>
      <xdr:rowOff>68016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84543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164384</xdr:rowOff>
    </xdr:from>
    <xdr:to>
      <xdr:col>15</xdr:col>
      <xdr:colOff>101600</xdr:colOff>
      <xdr:row>76</xdr:row>
      <xdr:rowOff>94534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111061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79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73309</xdr:rowOff>
    </xdr:from>
    <xdr:to>
      <xdr:col>10</xdr:col>
      <xdr:colOff>165100</xdr:colOff>
      <xdr:row>76</xdr:row>
      <xdr:rowOff>3460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320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19986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0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97678</xdr:rowOff>
    </xdr:from>
    <xdr:to>
      <xdr:col>6</xdr:col>
      <xdr:colOff>38100</xdr:colOff>
      <xdr:row>77</xdr:row>
      <xdr:rowOff>27828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44356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0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54627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159917</xdr:rowOff>
    </xdr:from>
    <xdr:to>
      <xdr:col>24</xdr:col>
      <xdr:colOff>62865</xdr:colOff>
      <xdr:row>97</xdr:row>
      <xdr:rowOff>59648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0417"/>
          <a:ext cx="1270" cy="109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63475</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6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59648</xdr:rowOff>
    </xdr:from>
    <xdr:to>
      <xdr:col>24</xdr:col>
      <xdr:colOff>152400</xdr:colOff>
      <xdr:row>97</xdr:row>
      <xdr:rowOff>59648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690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106594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6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159917</xdr:rowOff>
    </xdr:from>
    <xdr:to>
      <xdr:col>24</xdr:col>
      <xdr:colOff>152400</xdr:colOff>
      <xdr:row>90</xdr:row>
      <xdr:rowOff>159917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12471</xdr:rowOff>
    </xdr:from>
    <xdr:to>
      <xdr:col>24</xdr:col>
      <xdr:colOff>63500</xdr:colOff>
      <xdr:row>97</xdr:row>
      <xdr:rowOff>127398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43121"/>
          <a:ext cx="838200" cy="1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77230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3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54353</xdr:rowOff>
    </xdr:from>
    <xdr:to>
      <xdr:col>24</xdr:col>
      <xdr:colOff>114300</xdr:colOff>
      <xdr:row>95</xdr:row>
      <xdr:rowOff>155953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150130</xdr:rowOff>
    </xdr:from>
    <xdr:to>
      <xdr:col>19</xdr:col>
      <xdr:colOff>177800</xdr:colOff>
      <xdr:row>97</xdr:row>
      <xdr:rowOff>127398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09330"/>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20634</xdr:rowOff>
    </xdr:from>
    <xdr:to>
      <xdr:col>20</xdr:col>
      <xdr:colOff>38100</xdr:colOff>
      <xdr:row>96</xdr:row>
      <xdr:rowOff>122234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7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138761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150130</xdr:rowOff>
    </xdr:from>
    <xdr:to>
      <xdr:col>15</xdr:col>
      <xdr:colOff>50800</xdr:colOff>
      <xdr:row>98</xdr:row>
      <xdr:rowOff>132542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09330"/>
          <a:ext cx="889000" cy="3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169839</xdr:rowOff>
    </xdr:from>
    <xdr:to>
      <xdr:col>15</xdr:col>
      <xdr:colOff>101600</xdr:colOff>
      <xdr:row>95</xdr:row>
      <xdr:rowOff>99989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8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116516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132542</xdr:rowOff>
    </xdr:from>
    <xdr:to>
      <xdr:col>10</xdr:col>
      <xdr:colOff>114300</xdr:colOff>
      <xdr:row>98</xdr:row>
      <xdr:rowOff>142171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34642"/>
          <a:ext cx="889000" cy="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141421</xdr:rowOff>
    </xdr:from>
    <xdr:to>
      <xdr:col>10</xdr:col>
      <xdr:colOff>165100</xdr:colOff>
      <xdr:row>96</xdr:row>
      <xdr:rowOff>71571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88098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0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72955</xdr:rowOff>
    </xdr:from>
    <xdr:to>
      <xdr:col>6</xdr:col>
      <xdr:colOff>38100</xdr:colOff>
      <xdr:row>97</xdr:row>
      <xdr:rowOff>3105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19632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0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133121</xdr:rowOff>
    </xdr:from>
    <xdr:to>
      <xdr:col>24</xdr:col>
      <xdr:colOff>114300</xdr:colOff>
      <xdr:row>97</xdr:row>
      <xdr:rowOff>63271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48048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76598</xdr:rowOff>
    </xdr:from>
    <xdr:to>
      <xdr:col>20</xdr:col>
      <xdr:colOff>38100</xdr:colOff>
      <xdr:row>98</xdr:row>
      <xdr:rowOff>6748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169325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9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99330</xdr:rowOff>
    </xdr:from>
    <xdr:to>
      <xdr:col>15</xdr:col>
      <xdr:colOff>101600</xdr:colOff>
      <xdr:row>97</xdr:row>
      <xdr:rowOff>29480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5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20607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5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81742</xdr:rowOff>
    </xdr:from>
    <xdr:to>
      <xdr:col>10</xdr:col>
      <xdr:colOff>165100</xdr:colOff>
      <xdr:row>99</xdr:row>
      <xdr:rowOff>11892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91371</xdr:rowOff>
    </xdr:from>
    <xdr:to>
      <xdr:col>6</xdr:col>
      <xdr:colOff>38100</xdr:colOff>
      <xdr:row>99</xdr:row>
      <xdr:rowOff>21521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141933</xdr:rowOff>
    </xdr:from>
    <xdr:to>
      <xdr:col>54</xdr:col>
      <xdr:colOff>189865</xdr:colOff>
      <xdr:row>37</xdr:row>
      <xdr:rowOff>164557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799783"/>
          <a:ext cx="1270" cy="70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168384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164557</xdr:rowOff>
    </xdr:from>
    <xdr:to>
      <xdr:col>55</xdr:col>
      <xdr:colOff>88900</xdr:colOff>
      <xdr:row>37</xdr:row>
      <xdr:rowOff>164557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0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88610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7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141933</xdr:rowOff>
    </xdr:from>
    <xdr:to>
      <xdr:col>55</xdr:col>
      <xdr:colOff>88900</xdr:colOff>
      <xdr:row>33</xdr:row>
      <xdr:rowOff>141933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79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88082</xdr:rowOff>
    </xdr:from>
    <xdr:to>
      <xdr:col>55</xdr:col>
      <xdr:colOff>0</xdr:colOff>
      <xdr:row>34</xdr:row>
      <xdr:rowOff>8384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745932"/>
          <a:ext cx="838200" cy="9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49809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50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71382</xdr:rowOff>
    </xdr:from>
    <xdr:to>
      <xdr:col>55</xdr:col>
      <xdr:colOff>50800</xdr:colOff>
      <xdr:row>36</xdr:row>
      <xdr:rowOff>1532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88082</xdr:rowOff>
    </xdr:from>
    <xdr:to>
      <xdr:col>50</xdr:col>
      <xdr:colOff>114300</xdr:colOff>
      <xdr:row>34</xdr:row>
      <xdr:rowOff>25872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745932"/>
          <a:ext cx="889000" cy="10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59815</xdr:rowOff>
    </xdr:from>
    <xdr:to>
      <xdr:col>50</xdr:col>
      <xdr:colOff>165100</xdr:colOff>
      <xdr:row>35</xdr:row>
      <xdr:rowOff>161415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152542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128384</xdr:rowOff>
    </xdr:from>
    <xdr:to>
      <xdr:col>45</xdr:col>
      <xdr:colOff>177800</xdr:colOff>
      <xdr:row>34</xdr:row>
      <xdr:rowOff>25872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00434"/>
          <a:ext cx="889000" cy="7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126154</xdr:rowOff>
    </xdr:from>
    <xdr:to>
      <xdr:col>46</xdr:col>
      <xdr:colOff>38100</xdr:colOff>
      <xdr:row>36</xdr:row>
      <xdr:rowOff>56304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47431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128384</xdr:rowOff>
    </xdr:from>
    <xdr:to>
      <xdr:col>41</xdr:col>
      <xdr:colOff>50800</xdr:colOff>
      <xdr:row>35</xdr:row>
      <xdr:rowOff>83754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00434"/>
          <a:ext cx="889000" cy="98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119631</xdr:rowOff>
    </xdr:from>
    <xdr:to>
      <xdr:col>41</xdr:col>
      <xdr:colOff>101600</xdr:colOff>
      <xdr:row>32</xdr:row>
      <xdr:rowOff>49781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3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40908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115235</xdr:rowOff>
    </xdr:from>
    <xdr:to>
      <xdr:col>36</xdr:col>
      <xdr:colOff>165100</xdr:colOff>
      <xdr:row>37</xdr:row>
      <xdr:rowOff>45385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8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36512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8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129034</xdr:rowOff>
    </xdr:from>
    <xdr:to>
      <xdr:col>55</xdr:col>
      <xdr:colOff>50800</xdr:colOff>
      <xdr:row>34</xdr:row>
      <xdr:rowOff>59184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44159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0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37282</xdr:rowOff>
    </xdr:from>
    <xdr:to>
      <xdr:col>50</xdr:col>
      <xdr:colOff>165100</xdr:colOff>
      <xdr:row>33</xdr:row>
      <xdr:rowOff>138882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6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155409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47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146522</xdr:rowOff>
    </xdr:from>
    <xdr:to>
      <xdr:col>46</xdr:col>
      <xdr:colOff>38100</xdr:colOff>
      <xdr:row>34</xdr:row>
      <xdr:rowOff>76672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93199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7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77584</xdr:rowOff>
    </xdr:from>
    <xdr:to>
      <xdr:col>41</xdr:col>
      <xdr:colOff>101600</xdr:colOff>
      <xdr:row>30</xdr:row>
      <xdr:rowOff>7734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24261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32954</xdr:rowOff>
    </xdr:from>
    <xdr:to>
      <xdr:col>36</xdr:col>
      <xdr:colOff>165100</xdr:colOff>
      <xdr:row>35</xdr:row>
      <xdr:rowOff>134554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151081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0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139700</xdr:rowOff>
    </xdr:from>
    <xdr:to>
      <xdr:col>59</xdr:col>
      <xdr:colOff>50800</xdr:colOff>
      <xdr:row>59</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48</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64605</xdr:rowOff>
    </xdr:from>
    <xdr:to>
      <xdr:col>54</xdr:col>
      <xdr:colOff>189865</xdr:colOff>
      <xdr:row>58</xdr:row>
      <xdr:rowOff>96924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37105"/>
          <a:ext cx="1270" cy="140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100751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96924</xdr:rowOff>
    </xdr:from>
    <xdr:to>
      <xdr:col>55</xdr:col>
      <xdr:colOff>88900</xdr:colOff>
      <xdr:row>58</xdr:row>
      <xdr:rowOff>96924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11282</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64605</xdr:rowOff>
    </xdr:from>
    <xdr:to>
      <xdr:col>55</xdr:col>
      <xdr:colOff>88900</xdr:colOff>
      <xdr:row>50</xdr:row>
      <xdr:rowOff>64605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26229</xdr:rowOff>
    </xdr:from>
    <xdr:to>
      <xdr:col>55</xdr:col>
      <xdr:colOff>0</xdr:colOff>
      <xdr:row>53</xdr:row>
      <xdr:rowOff>95294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770179"/>
          <a:ext cx="838200" cy="41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143451</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01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165024</xdr:rowOff>
    </xdr:from>
    <xdr:to>
      <xdr:col>55</xdr:col>
      <xdr:colOff>50800</xdr:colOff>
      <xdr:row>55</xdr:row>
      <xdr:rowOff>95174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42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26229</xdr:rowOff>
    </xdr:from>
    <xdr:to>
      <xdr:col>50</xdr:col>
      <xdr:colOff>114300</xdr:colOff>
      <xdr:row>56</xdr:row>
      <xdr:rowOff>3197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770179"/>
          <a:ext cx="889000" cy="83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119190</xdr:rowOff>
    </xdr:from>
    <xdr:to>
      <xdr:col>50</xdr:col>
      <xdr:colOff>165100</xdr:colOff>
      <xdr:row>55</xdr:row>
      <xdr:rowOff>49340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3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40467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1797</xdr:rowOff>
    </xdr:from>
    <xdr:to>
      <xdr:col>45</xdr:col>
      <xdr:colOff>177800</xdr:colOff>
      <xdr:row>56</xdr:row>
      <xdr:rowOff>3197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31547"/>
          <a:ext cx="889000" cy="17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23720</xdr:rowOff>
    </xdr:from>
    <xdr:to>
      <xdr:col>46</xdr:col>
      <xdr:colOff>38100</xdr:colOff>
      <xdr:row>54</xdr:row>
      <xdr:rowOff>125320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2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141847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0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109010</xdr:rowOff>
    </xdr:from>
    <xdr:to>
      <xdr:col>41</xdr:col>
      <xdr:colOff>50800</xdr:colOff>
      <xdr:row>55</xdr:row>
      <xdr:rowOff>1797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852960"/>
          <a:ext cx="889000" cy="57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67297</xdr:rowOff>
    </xdr:from>
    <xdr:to>
      <xdr:col>41</xdr:col>
      <xdr:colOff>101600</xdr:colOff>
      <xdr:row>52</xdr:row>
      <xdr:rowOff>168897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898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13974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87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87443</xdr:rowOff>
    </xdr:from>
    <xdr:to>
      <xdr:col>36</xdr:col>
      <xdr:colOff>165100</xdr:colOff>
      <xdr:row>53</xdr:row>
      <xdr:rowOff>17593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00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8720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09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44494</xdr:rowOff>
    </xdr:from>
    <xdr:to>
      <xdr:col>55</xdr:col>
      <xdr:colOff>50800</xdr:colOff>
      <xdr:row>53</xdr:row>
      <xdr:rowOff>146094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1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67371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98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146879</xdr:rowOff>
    </xdr:from>
    <xdr:to>
      <xdr:col>50</xdr:col>
      <xdr:colOff>165100</xdr:colOff>
      <xdr:row>51</xdr:row>
      <xdr:rowOff>77029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7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93556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4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123847</xdr:rowOff>
    </xdr:from>
    <xdr:to>
      <xdr:col>46</xdr:col>
      <xdr:colOff>38100</xdr:colOff>
      <xdr:row>56</xdr:row>
      <xdr:rowOff>53997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45124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122447</xdr:rowOff>
    </xdr:from>
    <xdr:to>
      <xdr:col>41</xdr:col>
      <xdr:colOff>101600</xdr:colOff>
      <xdr:row>55</xdr:row>
      <xdr:rowOff>52597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43724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47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58210</xdr:rowOff>
    </xdr:from>
    <xdr:to>
      <xdr:col>36</xdr:col>
      <xdr:colOff>165100</xdr:colOff>
      <xdr:row>51</xdr:row>
      <xdr:rowOff>159810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80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4887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57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73886</xdr:rowOff>
    </xdr:from>
    <xdr:to>
      <xdr:col>54</xdr:col>
      <xdr:colOff>189865</xdr:colOff>
      <xdr:row>78</xdr:row>
      <xdr:rowOff>129665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932636"/>
          <a:ext cx="1270" cy="570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133492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06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129665</xdr:rowOff>
    </xdr:from>
    <xdr:to>
      <xdr:col>55</xdr:col>
      <xdr:colOff>88900</xdr:colOff>
      <xdr:row>78</xdr:row>
      <xdr:rowOff>129665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2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20563</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7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73886</xdr:rowOff>
    </xdr:from>
    <xdr:to>
      <xdr:col>55</xdr:col>
      <xdr:colOff>88900</xdr:colOff>
      <xdr:row>75</xdr:row>
      <xdr:rowOff>73886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93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137323</xdr:rowOff>
    </xdr:from>
    <xdr:to>
      <xdr:col>55</xdr:col>
      <xdr:colOff>0</xdr:colOff>
      <xdr:row>76</xdr:row>
      <xdr:rowOff>10793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310273"/>
          <a:ext cx="838200" cy="7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147931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78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169504</xdr:rowOff>
    </xdr:from>
    <xdr:to>
      <xdr:col>55</xdr:col>
      <xdr:colOff>50800</xdr:colOff>
      <xdr:row>77</xdr:row>
      <xdr:rowOff>99654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19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137323</xdr:rowOff>
    </xdr:from>
    <xdr:to>
      <xdr:col>50</xdr:col>
      <xdr:colOff>114300</xdr:colOff>
      <xdr:row>75</xdr:row>
      <xdr:rowOff>48306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310273"/>
          <a:ext cx="889000" cy="59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116012</xdr:rowOff>
    </xdr:from>
    <xdr:to>
      <xdr:col>50</xdr:col>
      <xdr:colOff>165100</xdr:colOff>
      <xdr:row>77</xdr:row>
      <xdr:rowOff>46162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37289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3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48306</xdr:rowOff>
    </xdr:from>
    <xdr:to>
      <xdr:col>45</xdr:col>
      <xdr:colOff>177800</xdr:colOff>
      <xdr:row>75</xdr:row>
      <xdr:rowOff>135379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907056"/>
          <a:ext cx="889000" cy="8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140472</xdr:rowOff>
    </xdr:from>
    <xdr:to>
      <xdr:col>46</xdr:col>
      <xdr:colOff>38100</xdr:colOff>
      <xdr:row>77</xdr:row>
      <xdr:rowOff>70622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7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61749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6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135379</xdr:rowOff>
    </xdr:from>
    <xdr:to>
      <xdr:col>41</xdr:col>
      <xdr:colOff>50800</xdr:colOff>
      <xdr:row>76</xdr:row>
      <xdr:rowOff>72262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94129"/>
          <a:ext cx="889000" cy="10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162601</xdr:rowOff>
    </xdr:from>
    <xdr:to>
      <xdr:col>41</xdr:col>
      <xdr:colOff>101600</xdr:colOff>
      <xdr:row>76</xdr:row>
      <xdr:rowOff>92751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83878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100147</xdr:rowOff>
    </xdr:from>
    <xdr:to>
      <xdr:col>36</xdr:col>
      <xdr:colOff>165100</xdr:colOff>
      <xdr:row>77</xdr:row>
      <xdr:rowOff>30297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21424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131442</xdr:rowOff>
    </xdr:from>
    <xdr:to>
      <xdr:col>55</xdr:col>
      <xdr:colOff>50800</xdr:colOff>
      <xdr:row>76</xdr:row>
      <xdr:rowOff>61593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990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46369</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0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86523</xdr:rowOff>
    </xdr:from>
    <xdr:to>
      <xdr:col>50</xdr:col>
      <xdr:colOff>165100</xdr:colOff>
      <xdr:row>72</xdr:row>
      <xdr:rowOff>16673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2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33200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168956</xdr:rowOff>
    </xdr:from>
    <xdr:to>
      <xdr:col>46</xdr:col>
      <xdr:colOff>38100</xdr:colOff>
      <xdr:row>75</xdr:row>
      <xdr:rowOff>99106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8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115633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6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84579</xdr:rowOff>
    </xdr:from>
    <xdr:to>
      <xdr:col>41</xdr:col>
      <xdr:colOff>101600</xdr:colOff>
      <xdr:row>76</xdr:row>
      <xdr:rowOff>14729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4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31256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1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21462</xdr:rowOff>
    </xdr:from>
    <xdr:to>
      <xdr:col>36</xdr:col>
      <xdr:colOff>165100</xdr:colOff>
      <xdr:row>76</xdr:row>
      <xdr:rowOff>123062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139590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2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7607</xdr:rowOff>
    </xdr:from>
    <xdr:to>
      <xdr:col>54</xdr:col>
      <xdr:colOff>189865</xdr:colOff>
      <xdr:row>98</xdr:row>
      <xdr:rowOff>111849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38107"/>
          <a:ext cx="1270"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115676</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111849</xdr:rowOff>
    </xdr:from>
    <xdr:to>
      <xdr:col>55</xdr:col>
      <xdr:colOff>88900</xdr:colOff>
      <xdr:row>98</xdr:row>
      <xdr:rowOff>111849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3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125734</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7607</xdr:rowOff>
    </xdr:from>
    <xdr:to>
      <xdr:col>55</xdr:col>
      <xdr:colOff>88900</xdr:colOff>
      <xdr:row>90</xdr:row>
      <xdr:rowOff>7607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3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9017</xdr:rowOff>
    </xdr:from>
    <xdr:to>
      <xdr:col>55</xdr:col>
      <xdr:colOff>0</xdr:colOff>
      <xdr:row>96</xdr:row>
      <xdr:rowOff>136958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68217"/>
          <a:ext cx="838200" cy="1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110368</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5883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87491</xdr:rowOff>
    </xdr:from>
    <xdr:to>
      <xdr:col>55</xdr:col>
      <xdr:colOff>50800</xdr:colOff>
      <xdr:row>94</xdr:row>
      <xdr:rowOff>17641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03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136958</xdr:rowOff>
    </xdr:from>
    <xdr:to>
      <xdr:col>50</xdr:col>
      <xdr:colOff>114300</xdr:colOff>
      <xdr:row>97</xdr:row>
      <xdr:rowOff>69214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596158"/>
          <a:ext cx="889000" cy="10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131381</xdr:rowOff>
    </xdr:from>
    <xdr:to>
      <xdr:col>50</xdr:col>
      <xdr:colOff>165100</xdr:colOff>
      <xdr:row>94</xdr:row>
      <xdr:rowOff>61531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07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78058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58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126403</xdr:rowOff>
    </xdr:from>
    <xdr:to>
      <xdr:col>45</xdr:col>
      <xdr:colOff>177800</xdr:colOff>
      <xdr:row>97</xdr:row>
      <xdr:rowOff>69214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85603"/>
          <a:ext cx="889000" cy="1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105397</xdr:rowOff>
    </xdr:from>
    <xdr:to>
      <xdr:col>46</xdr:col>
      <xdr:colOff>38100</xdr:colOff>
      <xdr:row>93</xdr:row>
      <xdr:rowOff>35547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58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52074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6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127851</xdr:rowOff>
    </xdr:from>
    <xdr:to>
      <xdr:col>41</xdr:col>
      <xdr:colOff>50800</xdr:colOff>
      <xdr:row>96</xdr:row>
      <xdr:rowOff>126403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5729801"/>
          <a:ext cx="889000" cy="85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118580</xdr:rowOff>
    </xdr:from>
    <xdr:to>
      <xdr:col>41</xdr:col>
      <xdr:colOff>101600</xdr:colOff>
      <xdr:row>93</xdr:row>
      <xdr:rowOff>48730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589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65257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6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72974</xdr:rowOff>
    </xdr:from>
    <xdr:to>
      <xdr:col>36</xdr:col>
      <xdr:colOff>165100</xdr:colOff>
      <xdr:row>92</xdr:row>
      <xdr:rowOff>3124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56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19651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54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129667</xdr:rowOff>
    </xdr:from>
    <xdr:to>
      <xdr:col>55</xdr:col>
      <xdr:colOff>50800</xdr:colOff>
      <xdr:row>96</xdr:row>
      <xdr:rowOff>59817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108094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86158</xdr:rowOff>
    </xdr:from>
    <xdr:to>
      <xdr:col>50</xdr:col>
      <xdr:colOff>165100</xdr:colOff>
      <xdr:row>97</xdr:row>
      <xdr:rowOff>16308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7435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18414</xdr:rowOff>
    </xdr:from>
    <xdr:to>
      <xdr:col>46</xdr:col>
      <xdr:colOff>38100</xdr:colOff>
      <xdr:row>97</xdr:row>
      <xdr:rowOff>120014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111141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4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75603</xdr:rowOff>
    </xdr:from>
    <xdr:to>
      <xdr:col>41</xdr:col>
      <xdr:colOff>101600</xdr:colOff>
      <xdr:row>97</xdr:row>
      <xdr:rowOff>5753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3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168330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2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77051</xdr:rowOff>
    </xdr:from>
    <xdr:to>
      <xdr:col>36</xdr:col>
      <xdr:colOff>165100</xdr:colOff>
      <xdr:row>92</xdr:row>
      <xdr:rowOff>7201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6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169778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77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56566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3243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56566</xdr:rowOff>
    </xdr:from>
    <xdr:to>
      <xdr:col>86</xdr:col>
      <xdr:colOff>25400</xdr:colOff>
      <xdr:row>31</xdr:row>
      <xdr:rowOff>56566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98552</xdr:rowOff>
    </xdr:from>
    <xdr:to>
      <xdr:col>85</xdr:col>
      <xdr:colOff>127000</xdr:colOff>
      <xdr:row>36</xdr:row>
      <xdr:rowOff>119278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270752"/>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97731</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269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119304</xdr:rowOff>
    </xdr:from>
    <xdr:to>
      <xdr:col>85</xdr:col>
      <xdr:colOff>177800</xdr:colOff>
      <xdr:row>37</xdr:row>
      <xdr:rowOff>49454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29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98552</xdr:rowOff>
    </xdr:from>
    <xdr:to>
      <xdr:col>81</xdr:col>
      <xdr:colOff>50800</xdr:colOff>
      <xdr:row>38</xdr:row>
      <xdr:rowOff>168122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270752"/>
          <a:ext cx="889000" cy="4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167767</xdr:rowOff>
    </xdr:from>
    <xdr:to>
      <xdr:col>81</xdr:col>
      <xdr:colOff>101600</xdr:colOff>
      <xdr:row>37</xdr:row>
      <xdr:rowOff>97917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89044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134823</xdr:rowOff>
    </xdr:from>
    <xdr:to>
      <xdr:col>76</xdr:col>
      <xdr:colOff>114300</xdr:colOff>
      <xdr:row>38</xdr:row>
      <xdr:rowOff>168122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135573"/>
          <a:ext cx="889000" cy="5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112598</xdr:rowOff>
    </xdr:from>
    <xdr:to>
      <xdr:col>76</xdr:col>
      <xdr:colOff>165100</xdr:colOff>
      <xdr:row>34</xdr:row>
      <xdr:rowOff>42748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57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59275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5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134823</xdr:rowOff>
    </xdr:from>
    <xdr:to>
      <xdr:col>71</xdr:col>
      <xdr:colOff>177800</xdr:colOff>
      <xdr:row>37</xdr:row>
      <xdr:rowOff>142901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135573"/>
          <a:ext cx="889000" cy="3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7061</xdr:rowOff>
    </xdr:from>
    <xdr:to>
      <xdr:col>72</xdr:col>
      <xdr:colOff>38100</xdr:colOff>
      <xdr:row>37</xdr:row>
      <xdr:rowOff>108661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99788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4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45847</xdr:rowOff>
    </xdr:from>
    <xdr:to>
      <xdr:col>67</xdr:col>
      <xdr:colOff>101600</xdr:colOff>
      <xdr:row>37</xdr:row>
      <xdr:rowOff>147447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163974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68478</xdr:rowOff>
    </xdr:from>
    <xdr:to>
      <xdr:col>85</xdr:col>
      <xdr:colOff>177800</xdr:colOff>
      <xdr:row>36</xdr:row>
      <xdr:rowOff>170078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2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91355</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0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47752</xdr:rowOff>
    </xdr:from>
    <xdr:to>
      <xdr:col>81</xdr:col>
      <xdr:colOff>101600</xdr:colOff>
      <xdr:row>36</xdr:row>
      <xdr:rowOff>149352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165879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117322</xdr:rowOff>
    </xdr:from>
    <xdr:to>
      <xdr:col>76</xdr:col>
      <xdr:colOff>165100</xdr:colOff>
      <xdr:row>39</xdr:row>
      <xdr:rowOff>47472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38599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84023</xdr:rowOff>
    </xdr:from>
    <xdr:to>
      <xdr:col>72</xdr:col>
      <xdr:colOff>38100</xdr:colOff>
      <xdr:row>36</xdr:row>
      <xdr:rowOff>14173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08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30700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586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92101</xdr:rowOff>
    </xdr:from>
    <xdr:to>
      <xdr:col>67</xdr:col>
      <xdr:colOff>101600</xdr:colOff>
      <xdr:row>38</xdr:row>
      <xdr:rowOff>22251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13378</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5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144253</xdr:rowOff>
    </xdr:from>
    <xdr:to>
      <xdr:col>85</xdr:col>
      <xdr:colOff>126364</xdr:colOff>
      <xdr:row>78</xdr:row>
      <xdr:rowOff>134023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317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137850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134023</xdr:rowOff>
    </xdr:from>
    <xdr:to>
      <xdr:col>86</xdr:col>
      <xdr:colOff>25400</xdr:colOff>
      <xdr:row>78</xdr:row>
      <xdr:rowOff>134023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90930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144253</xdr:rowOff>
    </xdr:from>
    <xdr:to>
      <xdr:col>86</xdr:col>
      <xdr:colOff>25400</xdr:colOff>
      <xdr:row>71</xdr:row>
      <xdr:rowOff>144253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31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30334</xdr:rowOff>
    </xdr:from>
    <xdr:to>
      <xdr:col>85</xdr:col>
      <xdr:colOff>127000</xdr:colOff>
      <xdr:row>72</xdr:row>
      <xdr:rowOff>59823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374734"/>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91559</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78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113132</xdr:rowOff>
    </xdr:from>
    <xdr:to>
      <xdr:col>85</xdr:col>
      <xdr:colOff>177800</xdr:colOff>
      <xdr:row>75</xdr:row>
      <xdr:rowOff>43282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59823</xdr:rowOff>
    </xdr:from>
    <xdr:to>
      <xdr:col>81</xdr:col>
      <xdr:colOff>50800</xdr:colOff>
      <xdr:row>72</xdr:row>
      <xdr:rowOff>102171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404223"/>
          <a:ext cx="8890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98920</xdr:rowOff>
    </xdr:from>
    <xdr:to>
      <xdr:col>81</xdr:col>
      <xdr:colOff>101600</xdr:colOff>
      <xdr:row>75</xdr:row>
      <xdr:rowOff>29070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20197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71634</xdr:rowOff>
    </xdr:from>
    <xdr:to>
      <xdr:col>76</xdr:col>
      <xdr:colOff>114300</xdr:colOff>
      <xdr:row>72</xdr:row>
      <xdr:rowOff>102171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244584"/>
          <a:ext cx="889000" cy="20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11271</xdr:rowOff>
    </xdr:from>
    <xdr:to>
      <xdr:col>76</xdr:col>
      <xdr:colOff>165100</xdr:colOff>
      <xdr:row>75</xdr:row>
      <xdr:rowOff>112871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103998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71634</xdr:rowOff>
    </xdr:from>
    <xdr:to>
      <xdr:col>71</xdr:col>
      <xdr:colOff>177800</xdr:colOff>
      <xdr:row>71</xdr:row>
      <xdr:rowOff>87179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24458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29978</xdr:rowOff>
    </xdr:from>
    <xdr:to>
      <xdr:col>72</xdr:col>
      <xdr:colOff>38100</xdr:colOff>
      <xdr:row>76</xdr:row>
      <xdr:rowOff>131578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122705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16490</xdr:rowOff>
    </xdr:from>
    <xdr:to>
      <xdr:col>67</xdr:col>
      <xdr:colOff>101600</xdr:colOff>
      <xdr:row>76</xdr:row>
      <xdr:rowOff>118090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109217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150984</xdr:rowOff>
    </xdr:from>
    <xdr:to>
      <xdr:col>85</xdr:col>
      <xdr:colOff>177800</xdr:colOff>
      <xdr:row>72</xdr:row>
      <xdr:rowOff>81134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32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65911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2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9023</xdr:rowOff>
    </xdr:from>
    <xdr:to>
      <xdr:col>81</xdr:col>
      <xdr:colOff>101600</xdr:colOff>
      <xdr:row>72</xdr:row>
      <xdr:rowOff>110623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35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127150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51371</xdr:rowOff>
    </xdr:from>
    <xdr:to>
      <xdr:col>76</xdr:col>
      <xdr:colOff>165100</xdr:colOff>
      <xdr:row>72</xdr:row>
      <xdr:rowOff>152971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3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169498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7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20834</xdr:rowOff>
    </xdr:from>
    <xdr:to>
      <xdr:col>72</xdr:col>
      <xdr:colOff>38100</xdr:colOff>
      <xdr:row>71</xdr:row>
      <xdr:rowOff>122434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138961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19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36379</xdr:rowOff>
    </xdr:from>
    <xdr:to>
      <xdr:col>67</xdr:col>
      <xdr:colOff>101600</xdr:colOff>
      <xdr:row>71</xdr:row>
      <xdr:rowOff>137979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20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154506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19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51460</xdr:rowOff>
    </xdr:from>
    <xdr:to>
      <xdr:col>85</xdr:col>
      <xdr:colOff>126364</xdr:colOff>
      <xdr:row>98</xdr:row>
      <xdr:rowOff>156330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824860"/>
          <a:ext cx="1269" cy="113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160157</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6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156330</xdr:rowOff>
    </xdr:from>
    <xdr:to>
      <xdr:col>86</xdr:col>
      <xdr:colOff>25400</xdr:colOff>
      <xdr:row>98</xdr:row>
      <xdr:rowOff>156330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5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169587</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6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51460</xdr:rowOff>
    </xdr:from>
    <xdr:to>
      <xdr:col>86</xdr:col>
      <xdr:colOff>25400</xdr:colOff>
      <xdr:row>92</xdr:row>
      <xdr:rowOff>51460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82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70662</xdr:rowOff>
    </xdr:from>
    <xdr:to>
      <xdr:col>85</xdr:col>
      <xdr:colOff>127000</xdr:colOff>
      <xdr:row>92</xdr:row>
      <xdr:rowOff>148044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5501162"/>
          <a:ext cx="838200" cy="4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143166</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30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164739</xdr:rowOff>
    </xdr:from>
    <xdr:to>
      <xdr:col>85</xdr:col>
      <xdr:colOff>177800</xdr:colOff>
      <xdr:row>96</xdr:row>
      <xdr:rowOff>94889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70662</xdr:rowOff>
    </xdr:from>
    <xdr:to>
      <xdr:col>81</xdr:col>
      <xdr:colOff>50800</xdr:colOff>
      <xdr:row>93</xdr:row>
      <xdr:rowOff>11455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5501162"/>
          <a:ext cx="889000" cy="4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160719</xdr:rowOff>
    </xdr:from>
    <xdr:to>
      <xdr:col>81</xdr:col>
      <xdr:colOff>101600</xdr:colOff>
      <xdr:row>95</xdr:row>
      <xdr:rowOff>90869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81996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11455</xdr:rowOff>
    </xdr:from>
    <xdr:to>
      <xdr:col>76</xdr:col>
      <xdr:colOff>114300</xdr:colOff>
      <xdr:row>97</xdr:row>
      <xdr:rowOff>95580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956305"/>
          <a:ext cx="889000" cy="76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84328</xdr:rowOff>
    </xdr:from>
    <xdr:to>
      <xdr:col>76</xdr:col>
      <xdr:colOff>165100</xdr:colOff>
      <xdr:row>96</xdr:row>
      <xdr:rowOff>14478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5605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95580</xdr:rowOff>
    </xdr:from>
    <xdr:to>
      <xdr:col>71</xdr:col>
      <xdr:colOff>177800</xdr:colOff>
      <xdr:row>97</xdr:row>
      <xdr:rowOff>150788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26230"/>
          <a:ext cx="889000" cy="5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32207</xdr:rowOff>
    </xdr:from>
    <xdr:to>
      <xdr:col>72</xdr:col>
      <xdr:colOff>38100</xdr:colOff>
      <xdr:row>97</xdr:row>
      <xdr:rowOff>133807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150334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118542</xdr:rowOff>
    </xdr:from>
    <xdr:to>
      <xdr:col>67</xdr:col>
      <xdr:colOff>101600</xdr:colOff>
      <xdr:row>98</xdr:row>
      <xdr:rowOff>48692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39819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97244</xdr:rowOff>
    </xdr:from>
    <xdr:to>
      <xdr:col>85</xdr:col>
      <xdr:colOff>177800</xdr:colOff>
      <xdr:row>93</xdr:row>
      <xdr:rowOff>27394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8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12171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78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19862</xdr:rowOff>
    </xdr:from>
    <xdr:to>
      <xdr:col>81</xdr:col>
      <xdr:colOff>101600</xdr:colOff>
      <xdr:row>90</xdr:row>
      <xdr:rowOff>121462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4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137989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2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132105</xdr:rowOff>
    </xdr:from>
    <xdr:to>
      <xdr:col>76</xdr:col>
      <xdr:colOff>165100</xdr:colOff>
      <xdr:row>93</xdr:row>
      <xdr:rowOff>62255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9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78782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6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44780</xdr:rowOff>
    </xdr:from>
    <xdr:to>
      <xdr:col>72</xdr:col>
      <xdr:colOff>38100</xdr:colOff>
      <xdr:row>97</xdr:row>
      <xdr:rowOff>146380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137507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99988</xdr:rowOff>
    </xdr:from>
    <xdr:to>
      <xdr:col>67</xdr:col>
      <xdr:colOff>101600</xdr:colOff>
      <xdr:row>98</xdr:row>
      <xdr:rowOff>30138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46665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8255</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23205"/>
          <a:ext cx="1269"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126382</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9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8255</xdr:rowOff>
    </xdr:from>
    <xdr:to>
      <xdr:col>116</xdr:col>
      <xdr:colOff>152400</xdr:colOff>
      <xdr:row>31</xdr:row>
      <xdr:rowOff>8255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2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105410</xdr:rowOff>
    </xdr:from>
    <xdr:to>
      <xdr:col>116</xdr:col>
      <xdr:colOff>63500</xdr:colOff>
      <xdr:row>34</xdr:row>
      <xdr:rowOff>51689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5763260"/>
          <a:ext cx="8382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64914</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3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86487</xdr:rowOff>
    </xdr:from>
    <xdr:to>
      <xdr:col>116</xdr:col>
      <xdr:colOff>114300</xdr:colOff>
      <xdr:row>37</xdr:row>
      <xdr:rowOff>16637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2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51689</xdr:rowOff>
    </xdr:from>
    <xdr:to>
      <xdr:col>111</xdr:col>
      <xdr:colOff>177800</xdr:colOff>
      <xdr:row>34</xdr:row>
      <xdr:rowOff>135763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5880989"/>
          <a:ext cx="889000" cy="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93726</xdr:rowOff>
    </xdr:from>
    <xdr:to>
      <xdr:col>112</xdr:col>
      <xdr:colOff>38100</xdr:colOff>
      <xdr:row>37</xdr:row>
      <xdr:rowOff>23876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15003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5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82550</xdr:rowOff>
    </xdr:from>
    <xdr:to>
      <xdr:col>107</xdr:col>
      <xdr:colOff>50800</xdr:colOff>
      <xdr:row>34</xdr:row>
      <xdr:rowOff>135763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5911850"/>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65405</xdr:rowOff>
    </xdr:from>
    <xdr:to>
      <xdr:col>107</xdr:col>
      <xdr:colOff>101600</xdr:colOff>
      <xdr:row>36</xdr:row>
      <xdr:rowOff>167005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158132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3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82550</xdr:rowOff>
    </xdr:from>
    <xdr:to>
      <xdr:col>102</xdr:col>
      <xdr:colOff>114300</xdr:colOff>
      <xdr:row>38</xdr:row>
      <xdr:rowOff>168910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911850"/>
          <a:ext cx="889000" cy="7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37211</xdr:rowOff>
    </xdr:from>
    <xdr:to>
      <xdr:col>102</xdr:col>
      <xdr:colOff>165100</xdr:colOff>
      <xdr:row>37</xdr:row>
      <xdr:rowOff>138811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129938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139954</xdr:rowOff>
    </xdr:from>
    <xdr:to>
      <xdr:col>98</xdr:col>
      <xdr:colOff>38100</xdr:colOff>
      <xdr:row>38</xdr:row>
      <xdr:rowOff>70104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86631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54610</xdr:rowOff>
    </xdr:from>
    <xdr:to>
      <xdr:col>116</xdr:col>
      <xdr:colOff>114300</xdr:colOff>
      <xdr:row>33</xdr:row>
      <xdr:rowOff>156210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77487</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889</xdr:rowOff>
    </xdr:from>
    <xdr:to>
      <xdr:col>112</xdr:col>
      <xdr:colOff>38100</xdr:colOff>
      <xdr:row>34</xdr:row>
      <xdr:rowOff>102489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119016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84963</xdr:rowOff>
    </xdr:from>
    <xdr:to>
      <xdr:col>107</xdr:col>
      <xdr:colOff>101600</xdr:colOff>
      <xdr:row>35</xdr:row>
      <xdr:rowOff>15113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9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31640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68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31750</xdr:rowOff>
    </xdr:from>
    <xdr:to>
      <xdr:col>102</xdr:col>
      <xdr:colOff>165100</xdr:colOff>
      <xdr:row>34</xdr:row>
      <xdr:rowOff>133350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149877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118110</xdr:rowOff>
    </xdr:from>
    <xdr:to>
      <xdr:col>98</xdr:col>
      <xdr:colOff>38100</xdr:colOff>
      <xdr:row>39</xdr:row>
      <xdr:rowOff>48260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39387</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2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14198</xdr:rowOff>
    </xdr:from>
    <xdr:to>
      <xdr:col>116</xdr:col>
      <xdr:colOff>62864</xdr:colOff>
      <xdr:row>58</xdr:row>
      <xdr:rowOff>12484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58148"/>
          <a:ext cx="1269" cy="119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16311</xdr:rowOff>
    </xdr:from>
    <xdr:ext cx="378565"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996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12484</xdr:rowOff>
    </xdr:from>
    <xdr:to>
      <xdr:col>116</xdr:col>
      <xdr:colOff>152400</xdr:colOff>
      <xdr:row>58</xdr:row>
      <xdr:rowOff>12484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995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132325</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14198</xdr:rowOff>
    </xdr:from>
    <xdr:to>
      <xdr:col>116</xdr:col>
      <xdr:colOff>152400</xdr:colOff>
      <xdr:row>51</xdr:row>
      <xdr:rowOff>14198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22828</xdr:rowOff>
    </xdr:from>
    <xdr:to>
      <xdr:col>116</xdr:col>
      <xdr:colOff>63500</xdr:colOff>
      <xdr:row>56</xdr:row>
      <xdr:rowOff>27229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624028"/>
          <a:ext cx="8382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64514</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32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41637</xdr:rowOff>
    </xdr:from>
    <xdr:to>
      <xdr:col>116</xdr:col>
      <xdr:colOff>114300</xdr:colOff>
      <xdr:row>55</xdr:row>
      <xdr:rowOff>143237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47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21057</xdr:rowOff>
    </xdr:from>
    <xdr:to>
      <xdr:col>111</xdr:col>
      <xdr:colOff>177800</xdr:colOff>
      <xdr:row>56</xdr:row>
      <xdr:rowOff>27229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62225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87700</xdr:rowOff>
    </xdr:from>
    <xdr:to>
      <xdr:col>112</xdr:col>
      <xdr:colOff>38100</xdr:colOff>
      <xdr:row>56</xdr:row>
      <xdr:rowOff>17850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34377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29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21057</xdr:rowOff>
    </xdr:from>
    <xdr:to>
      <xdr:col>107</xdr:col>
      <xdr:colOff>50800</xdr:colOff>
      <xdr:row>56</xdr:row>
      <xdr:rowOff>33744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622257"/>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80328</xdr:rowOff>
    </xdr:from>
    <xdr:to>
      <xdr:col>107</xdr:col>
      <xdr:colOff>101600</xdr:colOff>
      <xdr:row>56</xdr:row>
      <xdr:rowOff>10478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27005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33458</xdr:rowOff>
    </xdr:from>
    <xdr:to>
      <xdr:col>102</xdr:col>
      <xdr:colOff>114300</xdr:colOff>
      <xdr:row>56</xdr:row>
      <xdr:rowOff>33744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634658"/>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141478</xdr:rowOff>
    </xdr:from>
    <xdr:to>
      <xdr:col>102</xdr:col>
      <xdr:colOff>165100</xdr:colOff>
      <xdr:row>56</xdr:row>
      <xdr:rowOff>71628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88155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167253</xdr:rowOff>
    </xdr:from>
    <xdr:to>
      <xdr:col>98</xdr:col>
      <xdr:colOff>38100</xdr:colOff>
      <xdr:row>56</xdr:row>
      <xdr:rowOff>97403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88530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143478</xdr:rowOff>
    </xdr:from>
    <xdr:to>
      <xdr:col>116</xdr:col>
      <xdr:colOff>114300</xdr:colOff>
      <xdr:row>56</xdr:row>
      <xdr:rowOff>73628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121905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55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147879</xdr:rowOff>
    </xdr:from>
    <xdr:to>
      <xdr:col>112</xdr:col>
      <xdr:colOff>38100</xdr:colOff>
      <xdr:row>56</xdr:row>
      <xdr:rowOff>78029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57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69156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141707</xdr:rowOff>
    </xdr:from>
    <xdr:to>
      <xdr:col>107</xdr:col>
      <xdr:colOff>101600</xdr:colOff>
      <xdr:row>56</xdr:row>
      <xdr:rowOff>71857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5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62984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6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154394</xdr:rowOff>
    </xdr:from>
    <xdr:to>
      <xdr:col>102</xdr:col>
      <xdr:colOff>165100</xdr:colOff>
      <xdr:row>56</xdr:row>
      <xdr:rowOff>84544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75671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67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154108</xdr:rowOff>
    </xdr:from>
    <xdr:to>
      <xdr:col>98</xdr:col>
      <xdr:colOff>38100</xdr:colOff>
      <xdr:row>56</xdr:row>
      <xdr:rowOff>84258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5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100785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35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112420</xdr:rowOff>
    </xdr:from>
    <xdr:to>
      <xdr:col>116</xdr:col>
      <xdr:colOff>62864</xdr:colOff>
      <xdr:row>77</xdr:row>
      <xdr:rowOff>6426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85370"/>
          <a:ext cx="1269" cy="922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10253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6426</xdr:rowOff>
    </xdr:from>
    <xdr:to>
      <xdr:col>116</xdr:col>
      <xdr:colOff>152400</xdr:colOff>
      <xdr:row>77</xdr:row>
      <xdr:rowOff>6426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0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59097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6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112420</xdr:rowOff>
    </xdr:from>
    <xdr:to>
      <xdr:col>116</xdr:col>
      <xdr:colOff>152400</xdr:colOff>
      <xdr:row>71</xdr:row>
      <xdr:rowOff>112420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8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159322</xdr:rowOff>
    </xdr:from>
    <xdr:to>
      <xdr:col>116</xdr:col>
      <xdr:colOff>63500</xdr:colOff>
      <xdr:row>77</xdr:row>
      <xdr:rowOff>6426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189522"/>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26357</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42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3480</xdr:rowOff>
    </xdr:from>
    <xdr:to>
      <xdr:col>116</xdr:col>
      <xdr:colOff>114300</xdr:colOff>
      <xdr:row>74</xdr:row>
      <xdr:rowOff>105080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9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159322</xdr:rowOff>
    </xdr:from>
    <xdr:to>
      <xdr:col>111</xdr:col>
      <xdr:colOff>177800</xdr:colOff>
      <xdr:row>77</xdr:row>
      <xdr:rowOff>61519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89522"/>
          <a:ext cx="889000" cy="7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52515</xdr:rowOff>
    </xdr:from>
    <xdr:to>
      <xdr:col>112</xdr:col>
      <xdr:colOff>38100</xdr:colOff>
      <xdr:row>74</xdr:row>
      <xdr:rowOff>154115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170642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61519</xdr:rowOff>
    </xdr:from>
    <xdr:to>
      <xdr:col>107</xdr:col>
      <xdr:colOff>50800</xdr:colOff>
      <xdr:row>78</xdr:row>
      <xdr:rowOff>15760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63169"/>
          <a:ext cx="889000" cy="1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74994</xdr:rowOff>
    </xdr:from>
    <xdr:to>
      <xdr:col>107</xdr:col>
      <xdr:colOff>101600</xdr:colOff>
      <xdr:row>75</xdr:row>
      <xdr:rowOff>5144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76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21671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3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119735</xdr:rowOff>
    </xdr:from>
    <xdr:to>
      <xdr:col>102</xdr:col>
      <xdr:colOff>114300</xdr:colOff>
      <xdr:row>78</xdr:row>
      <xdr:rowOff>15760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807035"/>
          <a:ext cx="889000" cy="58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169194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168148</xdr:rowOff>
    </xdr:from>
    <xdr:to>
      <xdr:col>98</xdr:col>
      <xdr:colOff>38100</xdr:colOff>
      <xdr:row>74</xdr:row>
      <xdr:rowOff>98298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114825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4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127076</xdr:rowOff>
    </xdr:from>
    <xdr:to>
      <xdr:col>116</xdr:col>
      <xdr:colOff>114300</xdr:colOff>
      <xdr:row>77</xdr:row>
      <xdr:rowOff>57226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42003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7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108522</xdr:rowOff>
    </xdr:from>
    <xdr:to>
      <xdr:col>112</xdr:col>
      <xdr:colOff>38100</xdr:colOff>
      <xdr:row>77</xdr:row>
      <xdr:rowOff>38672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29799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10719</xdr:rowOff>
    </xdr:from>
    <xdr:to>
      <xdr:col>107</xdr:col>
      <xdr:colOff>101600</xdr:colOff>
      <xdr:row>77</xdr:row>
      <xdr:rowOff>112319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103446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136410</xdr:rowOff>
    </xdr:from>
    <xdr:to>
      <xdr:col>102</xdr:col>
      <xdr:colOff>165100</xdr:colOff>
      <xdr:row>78</xdr:row>
      <xdr:rowOff>66560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3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68935</xdr:rowOff>
    </xdr:from>
    <xdr:to>
      <xdr:col>98</xdr:col>
      <xdr:colOff>38100</xdr:colOff>
      <xdr:row>74</xdr:row>
      <xdr:rowOff>170535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161662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8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住民一人当たり歳出決算総額は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690,398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34,766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減であるが類似団体内では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最大値となっている。「定員適正化計画」に基づき平成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年度から令和２年度までの５年間で職員数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人（目標は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人の削減）の削減に努めたが、類似団体平均や全国平均と比較して大きく上回っていることから、令和３年度から令和７年度までの５年間の定員適正化計画で職員数の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人）の削減に努めていく。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112,905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となっており、住民税非課税世帯等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への支援給付金給付事業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が大きな要因となっている。当市においては類似団体平均や全国平均と比較すると下回っているが、人口は毎年約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人程減少傾向にあり、高齢化が進行し（令和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％）、１人当たりの医療費が増加傾向となっている。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67,554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おり、花泉地域、室根地域において統合小学校整備事業の完了に伴う減が大きな要因となっている。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公共施設総合管理計画に基づいた保有施設の大規模改修や長寿命化改修が増加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してきており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、当該計画の第１期中期計画（平成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年度から９年間）の終期である令和８年度には行政財産の建物系施設の延床面積を概ね１割程度削減することを数値目標として取り組んでいく。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107,555
106,410
1,256.42
78,505,526
74,255,720
4,051,439
40,578,043
66,837,551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xdr:rowOff>
    </xdr:from>
    <xdr:to>
      <xdr:col>24</xdr:col>
      <xdr:colOff>62865</xdr:colOff>
      <xdr:row>37</xdr:row>
      <xdr:rowOff>118110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493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118110</xdr:rowOff>
    </xdr:from>
    <xdr:to>
      <xdr:col>24</xdr:col>
      <xdr:colOff>152400</xdr:colOff>
      <xdr:row>37</xdr:row>
      <xdr:rowOff>118110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129557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11430</xdr:rowOff>
    </xdr:from>
    <xdr:to>
      <xdr:col>24</xdr:col>
      <xdr:colOff>152400</xdr:colOff>
      <xdr:row>30</xdr:row>
      <xdr:rowOff>11430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125730</xdr:rowOff>
    </xdr:from>
    <xdr:to>
      <xdr:col>24</xdr:col>
      <xdr:colOff>63500</xdr:colOff>
      <xdr:row>34</xdr:row>
      <xdr:rowOff>41910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8358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3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44450</xdr:rowOff>
    </xdr:from>
    <xdr:to>
      <xdr:col>24</xdr:col>
      <xdr:colOff>114300</xdr:colOff>
      <xdr:row>32</xdr:row>
      <xdr:rowOff>146050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5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59690</xdr:rowOff>
    </xdr:from>
    <xdr:to>
      <xdr:col>19</xdr:col>
      <xdr:colOff>177800</xdr:colOff>
      <xdr:row>34</xdr:row>
      <xdr:rowOff>41910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17540"/>
          <a:ext cx="8890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116840</xdr:rowOff>
    </xdr:from>
    <xdr:to>
      <xdr:col>20</xdr:col>
      <xdr:colOff>38100</xdr:colOff>
      <xdr:row>33</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63517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3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13970</xdr:rowOff>
    </xdr:from>
    <xdr:to>
      <xdr:col>15</xdr:col>
      <xdr:colOff>50800</xdr:colOff>
      <xdr:row>33</xdr:row>
      <xdr:rowOff>59690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003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158750</xdr:rowOff>
    </xdr:from>
    <xdr:to>
      <xdr:col>15</xdr:col>
      <xdr:colOff>101600</xdr:colOff>
      <xdr:row>33</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6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105427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4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118110</xdr:rowOff>
    </xdr:from>
    <xdr:to>
      <xdr:col>10</xdr:col>
      <xdr:colOff>114300</xdr:colOff>
      <xdr:row>32</xdr:row>
      <xdr:rowOff>13970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3306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24130</xdr:rowOff>
    </xdr:from>
    <xdr:to>
      <xdr:col>10</xdr:col>
      <xdr:colOff>165100</xdr:colOff>
      <xdr:row>32</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67310</xdr:rowOff>
    </xdr:from>
    <xdr:to>
      <xdr:col>6</xdr:col>
      <xdr:colOff>38100</xdr:colOff>
      <xdr:row>31</xdr:row>
      <xdr:rowOff>168910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8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160037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74930</xdr:rowOff>
    </xdr:from>
    <xdr:to>
      <xdr:col>24</xdr:col>
      <xdr:colOff>114300</xdr:colOff>
      <xdr:row>34</xdr:row>
      <xdr:rowOff>5080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53357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162560</xdr:rowOff>
    </xdr:from>
    <xdr:to>
      <xdr:col>20</xdr:col>
      <xdr:colOff>38100</xdr:colOff>
      <xdr:row>34</xdr:row>
      <xdr:rowOff>92710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83837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8890</xdr:rowOff>
    </xdr:from>
    <xdr:to>
      <xdr:col>15</xdr:col>
      <xdr:colOff>101600</xdr:colOff>
      <xdr:row>33</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101617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134620</xdr:rowOff>
    </xdr:from>
    <xdr:to>
      <xdr:col>10</xdr:col>
      <xdr:colOff>165100</xdr:colOff>
      <xdr:row>32</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81297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67310</xdr:rowOff>
    </xdr:from>
    <xdr:to>
      <xdr:col>6</xdr:col>
      <xdr:colOff>38100</xdr:colOff>
      <xdr:row>31</xdr:row>
      <xdr:rowOff>168910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13987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127486</xdr:rowOff>
    </xdr:from>
    <xdr:to>
      <xdr:col>24</xdr:col>
      <xdr:colOff>62865</xdr:colOff>
      <xdr:row>58</xdr:row>
      <xdr:rowOff>85674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71436"/>
          <a:ext cx="1270" cy="1158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89501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85674</xdr:rowOff>
    </xdr:from>
    <xdr:to>
      <xdr:col>24</xdr:col>
      <xdr:colOff>152400</xdr:colOff>
      <xdr:row>58</xdr:row>
      <xdr:rowOff>85674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74163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64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153,372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127486</xdr:rowOff>
    </xdr:from>
    <xdr:to>
      <xdr:col>24</xdr:col>
      <xdr:colOff>152400</xdr:colOff>
      <xdr:row>51</xdr:row>
      <xdr:rowOff>127486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7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41728</xdr:rowOff>
    </xdr:from>
    <xdr:to>
      <xdr:col>24</xdr:col>
      <xdr:colOff>63500</xdr:colOff>
      <xdr:row>53</xdr:row>
      <xdr:rowOff>100664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957128"/>
          <a:ext cx="838200" cy="2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118109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139682</xdr:rowOff>
    </xdr:from>
    <xdr:to>
      <xdr:col>24</xdr:col>
      <xdr:colOff>114300</xdr:colOff>
      <xdr:row>56</xdr:row>
      <xdr:rowOff>69832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41728</xdr:rowOff>
    </xdr:from>
    <xdr:to>
      <xdr:col>19</xdr:col>
      <xdr:colOff>177800</xdr:colOff>
      <xdr:row>54</xdr:row>
      <xdr:rowOff>53431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957128"/>
          <a:ext cx="889000" cy="3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19514</xdr:rowOff>
    </xdr:from>
    <xdr:to>
      <xdr:col>20</xdr:col>
      <xdr:colOff>38100</xdr:colOff>
      <xdr:row>55</xdr:row>
      <xdr:rowOff>121114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44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112241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121183</xdr:rowOff>
    </xdr:from>
    <xdr:to>
      <xdr:col>15</xdr:col>
      <xdr:colOff>50800</xdr:colOff>
      <xdr:row>54</xdr:row>
      <xdr:rowOff>53431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693683"/>
          <a:ext cx="889000" cy="6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99481</xdr:rowOff>
    </xdr:from>
    <xdr:to>
      <xdr:col>15</xdr:col>
      <xdr:colOff>101600</xdr:colOff>
      <xdr:row>56</xdr:row>
      <xdr:rowOff>29631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2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20758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62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121183</xdr:rowOff>
    </xdr:from>
    <xdr:to>
      <xdr:col>10</xdr:col>
      <xdr:colOff>114300</xdr:colOff>
      <xdr:row>57</xdr:row>
      <xdr:rowOff>51678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693683"/>
          <a:ext cx="889000" cy="11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122189</xdr:rowOff>
    </xdr:from>
    <xdr:to>
      <xdr:col>10</xdr:col>
      <xdr:colOff>165100</xdr:colOff>
      <xdr:row>51</xdr:row>
      <xdr:rowOff>52339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43466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78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66334</xdr:rowOff>
    </xdr:from>
    <xdr:to>
      <xdr:col>6</xdr:col>
      <xdr:colOff>38100</xdr:colOff>
      <xdr:row>57</xdr:row>
      <xdr:rowOff>167934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159061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49864</xdr:rowOff>
    </xdr:from>
    <xdr:to>
      <xdr:col>24</xdr:col>
      <xdr:colOff>114300</xdr:colOff>
      <xdr:row>53</xdr:row>
      <xdr:rowOff>151464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13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72741</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98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162378</xdr:rowOff>
    </xdr:from>
    <xdr:to>
      <xdr:col>20</xdr:col>
      <xdr:colOff>38100</xdr:colOff>
      <xdr:row>52</xdr:row>
      <xdr:rowOff>92528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90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109055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68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2631</xdr:rowOff>
    </xdr:from>
    <xdr:to>
      <xdr:col>15</xdr:col>
      <xdr:colOff>101600</xdr:colOff>
      <xdr:row>54</xdr:row>
      <xdr:rowOff>104231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2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120758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03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70383</xdr:rowOff>
    </xdr:from>
    <xdr:to>
      <xdr:col>10</xdr:col>
      <xdr:colOff>165100</xdr:colOff>
      <xdr:row>51</xdr:row>
      <xdr:rowOff>533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17060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1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878</xdr:rowOff>
    </xdr:from>
    <xdr:to>
      <xdr:col>6</xdr:col>
      <xdr:colOff>38100</xdr:colOff>
      <xdr:row>57</xdr:row>
      <xdr:rowOff>102478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119005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5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131832</xdr:rowOff>
    </xdr:from>
    <xdr:to>
      <xdr:col>24</xdr:col>
      <xdr:colOff>62865</xdr:colOff>
      <xdr:row>78</xdr:row>
      <xdr:rowOff>25115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1961882"/>
          <a:ext cx="1270" cy="143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28942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25115</xdr:rowOff>
    </xdr:from>
    <xdr:to>
      <xdr:col>24</xdr:col>
      <xdr:colOff>152400</xdr:colOff>
      <xdr:row>78</xdr:row>
      <xdr:rowOff>25115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9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78509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3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131832</xdr:rowOff>
    </xdr:from>
    <xdr:to>
      <xdr:col>24</xdr:col>
      <xdr:colOff>152400</xdr:colOff>
      <xdr:row>69</xdr:row>
      <xdr:rowOff>131832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196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98819</xdr:rowOff>
    </xdr:from>
    <xdr:to>
      <xdr:col>24</xdr:col>
      <xdr:colOff>63500</xdr:colOff>
      <xdr:row>76</xdr:row>
      <xdr:rowOff>140024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129019"/>
          <a:ext cx="838200" cy="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82821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986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59944</xdr:rowOff>
    </xdr:from>
    <xdr:to>
      <xdr:col>24</xdr:col>
      <xdr:colOff>114300</xdr:colOff>
      <xdr:row>74</xdr:row>
      <xdr:rowOff>161544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98819</xdr:rowOff>
    </xdr:from>
    <xdr:to>
      <xdr:col>19</xdr:col>
      <xdr:colOff>177800</xdr:colOff>
      <xdr:row>76</xdr:row>
      <xdr:rowOff>121355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29019"/>
          <a:ext cx="8890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97187</xdr:rowOff>
    </xdr:from>
    <xdr:to>
      <xdr:col>20</xdr:col>
      <xdr:colOff>38100</xdr:colOff>
      <xdr:row>76</xdr:row>
      <xdr:rowOff>27338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55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43864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3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121355</xdr:rowOff>
    </xdr:from>
    <xdr:to>
      <xdr:col>15</xdr:col>
      <xdr:colOff>50800</xdr:colOff>
      <xdr:row>79</xdr:row>
      <xdr:rowOff>48622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51555"/>
          <a:ext cx="889000" cy="4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72593</xdr:rowOff>
    </xdr:from>
    <xdr:to>
      <xdr:col>15</xdr:col>
      <xdr:colOff>101600</xdr:colOff>
      <xdr:row>75</xdr:row>
      <xdr:rowOff>2743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19270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3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48622</xdr:rowOff>
    </xdr:from>
    <xdr:to>
      <xdr:col>10</xdr:col>
      <xdr:colOff>114300</xdr:colOff>
      <xdr:row>79</xdr:row>
      <xdr:rowOff>138137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93172"/>
          <a:ext cx="889000" cy="8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114294</xdr:rowOff>
    </xdr:from>
    <xdr:to>
      <xdr:col>10</xdr:col>
      <xdr:colOff>165100</xdr:colOff>
      <xdr:row>76</xdr:row>
      <xdr:rowOff>44444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7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60971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4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141002</xdr:rowOff>
    </xdr:from>
    <xdr:to>
      <xdr:col>6</xdr:col>
      <xdr:colOff>38100</xdr:colOff>
      <xdr:row>77</xdr:row>
      <xdr:rowOff>71152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87678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4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89224</xdr:rowOff>
    </xdr:from>
    <xdr:to>
      <xdr:col>24</xdr:col>
      <xdr:colOff>114300</xdr:colOff>
      <xdr:row>77</xdr:row>
      <xdr:rowOff>19374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67651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9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48019</xdr:rowOff>
    </xdr:from>
    <xdr:to>
      <xdr:col>20</xdr:col>
      <xdr:colOff>38100</xdr:colOff>
      <xdr:row>76</xdr:row>
      <xdr:rowOff>149619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140746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7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70555</xdr:rowOff>
    </xdr:from>
    <xdr:to>
      <xdr:col>15</xdr:col>
      <xdr:colOff>101600</xdr:colOff>
      <xdr:row>77</xdr:row>
      <xdr:rowOff>705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163282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9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169272</xdr:rowOff>
    </xdr:from>
    <xdr:to>
      <xdr:col>10</xdr:col>
      <xdr:colOff>165100</xdr:colOff>
      <xdr:row>79</xdr:row>
      <xdr:rowOff>99422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5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90549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63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87337</xdr:rowOff>
    </xdr:from>
    <xdr:to>
      <xdr:col>6</xdr:col>
      <xdr:colOff>38100</xdr:colOff>
      <xdr:row>80</xdr:row>
      <xdr:rowOff>17487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6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8614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72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151084</xdr:rowOff>
    </xdr:from>
    <xdr:to>
      <xdr:col>24</xdr:col>
      <xdr:colOff>62865</xdr:colOff>
      <xdr:row>98</xdr:row>
      <xdr:rowOff>46340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3034"/>
          <a:ext cx="1270" cy="109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5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46340</xdr:rowOff>
    </xdr:from>
    <xdr:to>
      <xdr:col>24</xdr:col>
      <xdr:colOff>152400</xdr:colOff>
      <xdr:row>98</xdr:row>
      <xdr:rowOff>46340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4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97761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151084</xdr:rowOff>
    </xdr:from>
    <xdr:to>
      <xdr:col>24</xdr:col>
      <xdr:colOff>152400</xdr:colOff>
      <xdr:row>91</xdr:row>
      <xdr:rowOff>151084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44876</xdr:rowOff>
    </xdr:from>
    <xdr:to>
      <xdr:col>24</xdr:col>
      <xdr:colOff>63500</xdr:colOff>
      <xdr:row>91</xdr:row>
      <xdr:rowOff>151084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646826"/>
          <a:ext cx="838200" cy="10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49268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6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70841</xdr:rowOff>
    </xdr:from>
    <xdr:to>
      <xdr:col>24</xdr:col>
      <xdr:colOff>114300</xdr:colOff>
      <xdr:row>95</xdr:row>
      <xdr:rowOff>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8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38111</xdr:rowOff>
    </xdr:from>
    <xdr:to>
      <xdr:col>19</xdr:col>
      <xdr:colOff>177800</xdr:colOff>
      <xdr:row>91</xdr:row>
      <xdr:rowOff>44876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640061"/>
          <a:ext cx="8890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121315</xdr:rowOff>
    </xdr:from>
    <xdr:to>
      <xdr:col>20</xdr:col>
      <xdr:colOff>38100</xdr:colOff>
      <xdr:row>94</xdr:row>
      <xdr:rowOff>51465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0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42592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5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38111</xdr:rowOff>
    </xdr:from>
    <xdr:to>
      <xdr:col>15</xdr:col>
      <xdr:colOff>50800</xdr:colOff>
      <xdr:row>93</xdr:row>
      <xdr:rowOff>105411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640061"/>
          <a:ext cx="889000" cy="4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120355</xdr:rowOff>
    </xdr:from>
    <xdr:to>
      <xdr:col>15</xdr:col>
      <xdr:colOff>101600</xdr:colOff>
      <xdr:row>94</xdr:row>
      <xdr:rowOff>50505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0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41632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5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105411</xdr:rowOff>
    </xdr:from>
    <xdr:to>
      <xdr:col>10</xdr:col>
      <xdr:colOff>114300</xdr:colOff>
      <xdr:row>95</xdr:row>
      <xdr:rowOff>13742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50261"/>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62291</xdr:rowOff>
    </xdr:from>
    <xdr:to>
      <xdr:col>10</xdr:col>
      <xdr:colOff>165100</xdr:colOff>
      <xdr:row>95</xdr:row>
      <xdr:rowOff>163891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155018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13782</xdr:rowOff>
    </xdr:from>
    <xdr:to>
      <xdr:col>6</xdr:col>
      <xdr:colOff>38100</xdr:colOff>
      <xdr:row>96</xdr:row>
      <xdr:rowOff>115382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106509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100284</xdr:rowOff>
    </xdr:from>
    <xdr:to>
      <xdr:col>24</xdr:col>
      <xdr:colOff>114300</xdr:colOff>
      <xdr:row>92</xdr:row>
      <xdr:rowOff>30434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7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53311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6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165526</xdr:rowOff>
    </xdr:from>
    <xdr:to>
      <xdr:col>20</xdr:col>
      <xdr:colOff>38100</xdr:colOff>
      <xdr:row>91</xdr:row>
      <xdr:rowOff>95676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5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112203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37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158761</xdr:rowOff>
    </xdr:from>
    <xdr:to>
      <xdr:col>15</xdr:col>
      <xdr:colOff>101600</xdr:colOff>
      <xdr:row>91</xdr:row>
      <xdr:rowOff>88911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105438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54611</xdr:rowOff>
    </xdr:from>
    <xdr:to>
      <xdr:col>10</xdr:col>
      <xdr:colOff>165100</xdr:colOff>
      <xdr:row>93</xdr:row>
      <xdr:rowOff>156211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7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134392</xdr:rowOff>
    </xdr:from>
    <xdr:to>
      <xdr:col>6</xdr:col>
      <xdr:colOff>38100</xdr:colOff>
      <xdr:row>95</xdr:row>
      <xdr:rowOff>64542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81069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39769</xdr:rowOff>
    </xdr:from>
    <xdr:to>
      <xdr:col>54</xdr:col>
      <xdr:colOff>189865</xdr:colOff>
      <xdr:row>39</xdr:row>
      <xdr:rowOff>98715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54719"/>
          <a:ext cx="1270" cy="143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102542</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98715</xdr:rowOff>
    </xdr:from>
    <xdr:to>
      <xdr:col>55</xdr:col>
      <xdr:colOff>88900</xdr:colOff>
      <xdr:row>39</xdr:row>
      <xdr:rowOff>98715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157896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2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39769</xdr:rowOff>
    </xdr:from>
    <xdr:to>
      <xdr:col>55</xdr:col>
      <xdr:colOff>88900</xdr:colOff>
      <xdr:row>31</xdr:row>
      <xdr:rowOff>39769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5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144925</xdr:rowOff>
    </xdr:from>
    <xdr:to>
      <xdr:col>55</xdr:col>
      <xdr:colOff>0</xdr:colOff>
      <xdr:row>38</xdr:row>
      <xdr:rowOff>12501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88575"/>
          <a:ext cx="838200" cy="3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135580</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79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157154</xdr:rowOff>
    </xdr:from>
    <xdr:to>
      <xdr:col>55</xdr:col>
      <xdr:colOff>50800</xdr:colOff>
      <xdr:row>38</xdr:row>
      <xdr:rowOff>87303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3520</xdr:rowOff>
    </xdr:from>
    <xdr:to>
      <xdr:col>50</xdr:col>
      <xdr:colOff>114300</xdr:colOff>
      <xdr:row>38</xdr:row>
      <xdr:rowOff>12501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18620"/>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138702</xdr:rowOff>
    </xdr:from>
    <xdr:to>
      <xdr:col>50</xdr:col>
      <xdr:colOff>165100</xdr:colOff>
      <xdr:row>38</xdr:row>
      <xdr:rowOff>68852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59979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57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3520</xdr:rowOff>
    </xdr:from>
    <xdr:to>
      <xdr:col>45</xdr:col>
      <xdr:colOff>177800</xdr:colOff>
      <xdr:row>38</xdr:row>
      <xdr:rowOff>12501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18620"/>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140662</xdr:rowOff>
    </xdr:from>
    <xdr:to>
      <xdr:col>46</xdr:col>
      <xdr:colOff>38100</xdr:colOff>
      <xdr:row>38</xdr:row>
      <xdr:rowOff>70811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4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61939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57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12501</xdr:rowOff>
    </xdr:from>
    <xdr:to>
      <xdr:col>41</xdr:col>
      <xdr:colOff>50800</xdr:colOff>
      <xdr:row>38</xdr:row>
      <xdr:rowOff>68018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2760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166624</xdr:rowOff>
    </xdr:from>
    <xdr:to>
      <xdr:col>41</xdr:col>
      <xdr:colOff>101600</xdr:colOff>
      <xdr:row>38</xdr:row>
      <xdr:rowOff>96774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87901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60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153561</xdr:rowOff>
    </xdr:from>
    <xdr:to>
      <xdr:col>36</xdr:col>
      <xdr:colOff>165100</xdr:colOff>
      <xdr:row>38</xdr:row>
      <xdr:rowOff>83711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100238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94125</xdr:rowOff>
    </xdr:from>
    <xdr:to>
      <xdr:col>55</xdr:col>
      <xdr:colOff>50800</xdr:colOff>
      <xdr:row>38</xdr:row>
      <xdr:rowOff>24275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117002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133150</xdr:rowOff>
    </xdr:from>
    <xdr:to>
      <xdr:col>50</xdr:col>
      <xdr:colOff>165100</xdr:colOff>
      <xdr:row>38</xdr:row>
      <xdr:rowOff>63300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79827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25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124170</xdr:rowOff>
    </xdr:from>
    <xdr:to>
      <xdr:col>46</xdr:col>
      <xdr:colOff>38100</xdr:colOff>
      <xdr:row>38</xdr:row>
      <xdr:rowOff>54319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678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70847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2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133150</xdr:rowOff>
    </xdr:from>
    <xdr:to>
      <xdr:col>41</xdr:col>
      <xdr:colOff>101600</xdr:colOff>
      <xdr:row>38</xdr:row>
      <xdr:rowOff>63300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79827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25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17218</xdr:rowOff>
    </xdr:from>
    <xdr:to>
      <xdr:col>36</xdr:col>
      <xdr:colOff>165100</xdr:colOff>
      <xdr:row>38</xdr:row>
      <xdr:rowOff>118818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109945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6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123813</xdr:rowOff>
    </xdr:from>
    <xdr:to>
      <xdr:col>54</xdr:col>
      <xdr:colOff>189865</xdr:colOff>
      <xdr:row>57</xdr:row>
      <xdr:rowOff>108885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6313"/>
          <a:ext cx="1270" cy="118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112712</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8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108885</xdr:rowOff>
    </xdr:from>
    <xdr:to>
      <xdr:col>55</xdr:col>
      <xdr:colOff>88900</xdr:colOff>
      <xdr:row>57</xdr:row>
      <xdr:rowOff>108885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88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70490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123813</xdr:rowOff>
    </xdr:from>
    <xdr:to>
      <xdr:col>55</xdr:col>
      <xdr:colOff>88900</xdr:colOff>
      <xdr:row>50</xdr:row>
      <xdr:rowOff>123813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123813</xdr:rowOff>
    </xdr:from>
    <xdr:to>
      <xdr:col>55</xdr:col>
      <xdr:colOff>0</xdr:colOff>
      <xdr:row>53</xdr:row>
      <xdr:rowOff>51301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696313"/>
          <a:ext cx="838200" cy="44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108955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36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130528</xdr:rowOff>
    </xdr:from>
    <xdr:to>
      <xdr:col>55</xdr:col>
      <xdr:colOff>50800</xdr:colOff>
      <xdr:row>55</xdr:row>
      <xdr:rowOff>60678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3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42568</xdr:rowOff>
    </xdr:from>
    <xdr:to>
      <xdr:col>50</xdr:col>
      <xdr:colOff>114300</xdr:colOff>
      <xdr:row>53</xdr:row>
      <xdr:rowOff>51301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129418"/>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141363</xdr:rowOff>
    </xdr:from>
    <xdr:to>
      <xdr:col>50</xdr:col>
      <xdr:colOff>165100</xdr:colOff>
      <xdr:row>55</xdr:row>
      <xdr:rowOff>71513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3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62640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4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90277</xdr:rowOff>
    </xdr:from>
    <xdr:to>
      <xdr:col>45</xdr:col>
      <xdr:colOff>177800</xdr:colOff>
      <xdr:row>53</xdr:row>
      <xdr:rowOff>42568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005677"/>
          <a:ext cx="889000" cy="1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26241</xdr:rowOff>
    </xdr:from>
    <xdr:to>
      <xdr:col>46</xdr:col>
      <xdr:colOff>38100</xdr:colOff>
      <xdr:row>55</xdr:row>
      <xdr:rowOff>127841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118968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90277</xdr:rowOff>
    </xdr:from>
    <xdr:to>
      <xdr:col>41</xdr:col>
      <xdr:colOff>50800</xdr:colOff>
      <xdr:row>52</xdr:row>
      <xdr:rowOff>103307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005677"/>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22149</xdr:rowOff>
    </xdr:from>
    <xdr:to>
      <xdr:col>41</xdr:col>
      <xdr:colOff>101600</xdr:colOff>
      <xdr:row>56</xdr:row>
      <xdr:rowOff>123749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2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114876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170899</xdr:rowOff>
    </xdr:from>
    <xdr:to>
      <xdr:col>36</xdr:col>
      <xdr:colOff>165100</xdr:colOff>
      <xdr:row>56</xdr:row>
      <xdr:rowOff>101049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9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73013</xdr:rowOff>
    </xdr:from>
    <xdr:to>
      <xdr:col>55</xdr:col>
      <xdr:colOff>50800</xdr:colOff>
      <xdr:row>51</xdr:row>
      <xdr:rowOff>3163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6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26040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59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501</xdr:rowOff>
    </xdr:from>
    <xdr:to>
      <xdr:col>50</xdr:col>
      <xdr:colOff>165100</xdr:colOff>
      <xdr:row>53</xdr:row>
      <xdr:rowOff>102101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08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118628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8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163218</xdr:rowOff>
    </xdr:from>
    <xdr:to>
      <xdr:col>46</xdr:col>
      <xdr:colOff>38100</xdr:colOff>
      <xdr:row>53</xdr:row>
      <xdr:rowOff>93368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0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109895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8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39477</xdr:rowOff>
    </xdr:from>
    <xdr:to>
      <xdr:col>41</xdr:col>
      <xdr:colOff>101600</xdr:colOff>
      <xdr:row>52</xdr:row>
      <xdr:rowOff>141077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9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157604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7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52507</xdr:rowOff>
    </xdr:from>
    <xdr:to>
      <xdr:col>36</xdr:col>
      <xdr:colOff>165100</xdr:colOff>
      <xdr:row>52</xdr:row>
      <xdr:rowOff>154107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9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170634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7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148485</xdr:rowOff>
    </xdr:from>
    <xdr:to>
      <xdr:col>54</xdr:col>
      <xdr:colOff>189865</xdr:colOff>
      <xdr:row>78</xdr:row>
      <xdr:rowOff>86240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49985"/>
          <a:ext cx="1270" cy="130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90067</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86240</xdr:rowOff>
    </xdr:from>
    <xdr:to>
      <xdr:col>55</xdr:col>
      <xdr:colOff>88900</xdr:colOff>
      <xdr:row>78</xdr:row>
      <xdr:rowOff>86240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5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95162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148485</xdr:rowOff>
    </xdr:from>
    <xdr:to>
      <xdr:col>55</xdr:col>
      <xdr:colOff>88900</xdr:colOff>
      <xdr:row>70</xdr:row>
      <xdr:rowOff>148485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160568</xdr:rowOff>
    </xdr:from>
    <xdr:to>
      <xdr:col>55</xdr:col>
      <xdr:colOff>0</xdr:colOff>
      <xdr:row>75</xdr:row>
      <xdr:rowOff>54139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847868"/>
          <a:ext cx="8382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166510</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8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143633</xdr:rowOff>
    </xdr:from>
    <xdr:to>
      <xdr:col>55</xdr:col>
      <xdr:colOff>50800</xdr:colOff>
      <xdr:row>75</xdr:row>
      <xdr:rowOff>73783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83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160568</xdr:rowOff>
    </xdr:from>
    <xdr:to>
      <xdr:col>50</xdr:col>
      <xdr:colOff>114300</xdr:colOff>
      <xdr:row>75</xdr:row>
      <xdr:rowOff>22232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847868"/>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163423</xdr:rowOff>
    </xdr:from>
    <xdr:to>
      <xdr:col>50</xdr:col>
      <xdr:colOff>165100</xdr:colOff>
      <xdr:row>75</xdr:row>
      <xdr:rowOff>93573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84700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131569</xdr:rowOff>
    </xdr:from>
    <xdr:to>
      <xdr:col>45</xdr:col>
      <xdr:colOff>177800</xdr:colOff>
      <xdr:row>75</xdr:row>
      <xdr:rowOff>22232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18869"/>
          <a:ext cx="889000" cy="6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58659</xdr:rowOff>
    </xdr:from>
    <xdr:to>
      <xdr:col>46</xdr:col>
      <xdr:colOff>38100</xdr:colOff>
      <xdr:row>75</xdr:row>
      <xdr:rowOff>160260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151387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131569</xdr:rowOff>
    </xdr:from>
    <xdr:to>
      <xdr:col>41</xdr:col>
      <xdr:colOff>50800</xdr:colOff>
      <xdr:row>76</xdr:row>
      <xdr:rowOff>146427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18869"/>
          <a:ext cx="889000" cy="3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113164</xdr:rowOff>
    </xdr:from>
    <xdr:to>
      <xdr:col>41</xdr:col>
      <xdr:colOff>101600</xdr:colOff>
      <xdr:row>75</xdr:row>
      <xdr:rowOff>43314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34441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71591</xdr:rowOff>
    </xdr:from>
    <xdr:to>
      <xdr:col>36</xdr:col>
      <xdr:colOff>165100</xdr:colOff>
      <xdr:row>77</xdr:row>
      <xdr:rowOff>1741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18269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7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3339</xdr:rowOff>
    </xdr:from>
    <xdr:to>
      <xdr:col>55</xdr:col>
      <xdr:colOff>50800</xdr:colOff>
      <xdr:row>75</xdr:row>
      <xdr:rowOff>104939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6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153216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4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109768</xdr:rowOff>
    </xdr:from>
    <xdr:to>
      <xdr:col>50</xdr:col>
      <xdr:colOff>165100</xdr:colOff>
      <xdr:row>75</xdr:row>
      <xdr:rowOff>39918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79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56445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57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142882</xdr:rowOff>
    </xdr:from>
    <xdr:to>
      <xdr:col>46</xdr:col>
      <xdr:colOff>38100</xdr:colOff>
      <xdr:row>75</xdr:row>
      <xdr:rowOff>73032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89559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80769</xdr:rowOff>
    </xdr:from>
    <xdr:to>
      <xdr:col>41</xdr:col>
      <xdr:colOff>101600</xdr:colOff>
      <xdr:row>75</xdr:row>
      <xdr:rowOff>10919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27446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4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95627</xdr:rowOff>
    </xdr:from>
    <xdr:to>
      <xdr:col>36</xdr:col>
      <xdr:colOff>165100</xdr:colOff>
      <xdr:row>77</xdr:row>
      <xdr:rowOff>25777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2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21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21628</xdr:rowOff>
    </xdr:from>
    <xdr:to>
      <xdr:col>54</xdr:col>
      <xdr:colOff>189865</xdr:colOff>
      <xdr:row>98</xdr:row>
      <xdr:rowOff>87540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23578"/>
          <a:ext cx="1270" cy="12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91367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87540</xdr:rowOff>
    </xdr:from>
    <xdr:to>
      <xdr:col>55</xdr:col>
      <xdr:colOff>88900</xdr:colOff>
      <xdr:row>98</xdr:row>
      <xdr:rowOff>87540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139755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21628</xdr:rowOff>
    </xdr:from>
    <xdr:to>
      <xdr:col>55</xdr:col>
      <xdr:colOff>88900</xdr:colOff>
      <xdr:row>91</xdr:row>
      <xdr:rowOff>21628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2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31877</xdr:rowOff>
    </xdr:from>
    <xdr:to>
      <xdr:col>55</xdr:col>
      <xdr:colOff>0</xdr:colOff>
      <xdr:row>95</xdr:row>
      <xdr:rowOff>90475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319627"/>
          <a:ext cx="8382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146556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34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168129</xdr:rowOff>
    </xdr:from>
    <xdr:to>
      <xdr:col>55</xdr:col>
      <xdr:colOff>50800</xdr:colOff>
      <xdr:row>96</xdr:row>
      <xdr:rowOff>98279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31877</xdr:rowOff>
    </xdr:from>
    <xdr:to>
      <xdr:col>50</xdr:col>
      <xdr:colOff>114300</xdr:colOff>
      <xdr:row>95</xdr:row>
      <xdr:rowOff>92608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19627"/>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110179</xdr:rowOff>
    </xdr:from>
    <xdr:to>
      <xdr:col>50</xdr:col>
      <xdr:colOff>165100</xdr:colOff>
      <xdr:row>96</xdr:row>
      <xdr:rowOff>40329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31456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92608</xdr:rowOff>
    </xdr:from>
    <xdr:to>
      <xdr:col>45</xdr:col>
      <xdr:colOff>177800</xdr:colOff>
      <xdr:row>95</xdr:row>
      <xdr:rowOff>102019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80358"/>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119075</xdr:rowOff>
    </xdr:from>
    <xdr:to>
      <xdr:col>46</xdr:col>
      <xdr:colOff>38100</xdr:colOff>
      <xdr:row>96</xdr:row>
      <xdr:rowOff>49225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102019</xdr:rowOff>
    </xdr:from>
    <xdr:to>
      <xdr:col>41</xdr:col>
      <xdr:colOff>50800</xdr:colOff>
      <xdr:row>96</xdr:row>
      <xdr:rowOff>11607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89769"/>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161404</xdr:rowOff>
    </xdr:from>
    <xdr:to>
      <xdr:col>41</xdr:col>
      <xdr:colOff>101600</xdr:colOff>
      <xdr:row>96</xdr:row>
      <xdr:rowOff>91554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82681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27063</xdr:rowOff>
    </xdr:from>
    <xdr:to>
      <xdr:col>36</xdr:col>
      <xdr:colOff>165100</xdr:colOff>
      <xdr:row>96</xdr:row>
      <xdr:rowOff>128663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39675</xdr:rowOff>
    </xdr:from>
    <xdr:to>
      <xdr:col>55</xdr:col>
      <xdr:colOff>50800</xdr:colOff>
      <xdr:row>95</xdr:row>
      <xdr:rowOff>141275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62552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152527</xdr:rowOff>
    </xdr:from>
    <xdr:to>
      <xdr:col>50</xdr:col>
      <xdr:colOff>165100</xdr:colOff>
      <xdr:row>95</xdr:row>
      <xdr:rowOff>82677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99204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41808</xdr:rowOff>
    </xdr:from>
    <xdr:to>
      <xdr:col>46</xdr:col>
      <xdr:colOff>38100</xdr:colOff>
      <xdr:row>95</xdr:row>
      <xdr:rowOff>143408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159935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51219</xdr:rowOff>
    </xdr:from>
    <xdr:to>
      <xdr:col>41</xdr:col>
      <xdr:colOff>101600</xdr:colOff>
      <xdr:row>95</xdr:row>
      <xdr:rowOff>152819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169346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132257</xdr:rowOff>
    </xdr:from>
    <xdr:to>
      <xdr:col>36</xdr:col>
      <xdr:colOff>165100</xdr:colOff>
      <xdr:row>96</xdr:row>
      <xdr:rowOff>62407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78934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9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141859</xdr:rowOff>
    </xdr:from>
    <xdr:to>
      <xdr:col>85</xdr:col>
      <xdr:colOff>126364</xdr:colOff>
      <xdr:row>37</xdr:row>
      <xdr:rowOff>162814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13909"/>
          <a:ext cx="1269"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166641</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162814</xdr:rowOff>
    </xdr:from>
    <xdr:to>
      <xdr:col>86</xdr:col>
      <xdr:colOff>25400</xdr:colOff>
      <xdr:row>37</xdr:row>
      <xdr:rowOff>162814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0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88536</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8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141859</xdr:rowOff>
    </xdr:from>
    <xdr:to>
      <xdr:col>86</xdr:col>
      <xdr:colOff>25400</xdr:colOff>
      <xdr:row>29</xdr:row>
      <xdr:rowOff>141859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1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126746</xdr:rowOff>
    </xdr:from>
    <xdr:to>
      <xdr:col>85</xdr:col>
      <xdr:colOff>127000</xdr:colOff>
      <xdr:row>31</xdr:row>
      <xdr:rowOff>46736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27024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23004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68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44577</xdr:rowOff>
    </xdr:from>
    <xdr:to>
      <xdr:col>85</xdr:col>
      <xdr:colOff>177800</xdr:colOff>
      <xdr:row>33</xdr:row>
      <xdr:rowOff>146177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5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46736</xdr:rowOff>
    </xdr:from>
    <xdr:to>
      <xdr:col>81</xdr:col>
      <xdr:colOff>50800</xdr:colOff>
      <xdr:row>31</xdr:row>
      <xdr:rowOff>148717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361686"/>
          <a:ext cx="889000" cy="1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43815</xdr:rowOff>
    </xdr:from>
    <xdr:to>
      <xdr:col>81</xdr:col>
      <xdr:colOff>101600</xdr:colOff>
      <xdr:row>34</xdr:row>
      <xdr:rowOff>145415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587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136542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96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142621</xdr:rowOff>
    </xdr:from>
    <xdr:to>
      <xdr:col>76</xdr:col>
      <xdr:colOff>114300</xdr:colOff>
      <xdr:row>31</xdr:row>
      <xdr:rowOff>148717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286121"/>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xdr:rowOff>
    </xdr:from>
    <xdr:to>
      <xdr:col>76</xdr:col>
      <xdr:colOff>165100</xdr:colOff>
      <xdr:row>34</xdr:row>
      <xdr:rowOff>118237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109364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3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142621</xdr:rowOff>
    </xdr:from>
    <xdr:to>
      <xdr:col>71</xdr:col>
      <xdr:colOff>177800</xdr:colOff>
      <xdr:row>31</xdr:row>
      <xdr:rowOff>56896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28612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146050</xdr:rowOff>
    </xdr:from>
    <xdr:to>
      <xdr:col>67</xdr:col>
      <xdr:colOff>101600</xdr:colOff>
      <xdr:row>36</xdr:row>
      <xdr:rowOff>76200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67327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75946</xdr:rowOff>
    </xdr:from>
    <xdr:to>
      <xdr:col>85</xdr:col>
      <xdr:colOff>177800</xdr:colOff>
      <xdr:row>31</xdr:row>
      <xdr:rowOff>6096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2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98823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07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167386</xdr:rowOff>
    </xdr:from>
    <xdr:to>
      <xdr:col>81</xdr:col>
      <xdr:colOff>101600</xdr:colOff>
      <xdr:row>31</xdr:row>
      <xdr:rowOff>97536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31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114063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08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97917</xdr:rowOff>
    </xdr:from>
    <xdr:to>
      <xdr:col>76</xdr:col>
      <xdr:colOff>165100</xdr:colOff>
      <xdr:row>32</xdr:row>
      <xdr:rowOff>28067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4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44594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18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91821</xdr:rowOff>
    </xdr:from>
    <xdr:to>
      <xdr:col>72</xdr:col>
      <xdr:colOff>38100</xdr:colOff>
      <xdr:row>31</xdr:row>
      <xdr:rowOff>21971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2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38498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01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6096</xdr:rowOff>
    </xdr:from>
    <xdr:to>
      <xdr:col>67</xdr:col>
      <xdr:colOff>101600</xdr:colOff>
      <xdr:row>31</xdr:row>
      <xdr:rowOff>107696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3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124223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09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49906</xdr:rowOff>
    </xdr:from>
    <xdr:to>
      <xdr:col>85</xdr:col>
      <xdr:colOff>126364</xdr:colOff>
      <xdr:row>59</xdr:row>
      <xdr:rowOff>63210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965306"/>
          <a:ext cx="1269" cy="1213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67037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63210</xdr:rowOff>
    </xdr:from>
    <xdr:to>
      <xdr:col>86</xdr:col>
      <xdr:colOff>25400</xdr:colOff>
      <xdr:row>59</xdr:row>
      <xdr:rowOff>63210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7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168033</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49906</xdr:rowOff>
    </xdr:from>
    <xdr:to>
      <xdr:col>86</xdr:col>
      <xdr:colOff>25400</xdr:colOff>
      <xdr:row>52</xdr:row>
      <xdr:rowOff>49906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96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145758</xdr:rowOff>
    </xdr:from>
    <xdr:to>
      <xdr:col>85</xdr:col>
      <xdr:colOff>127000</xdr:colOff>
      <xdr:row>54</xdr:row>
      <xdr:rowOff>47048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8718258"/>
          <a:ext cx="838200" cy="58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97502</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27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119075</xdr:rowOff>
    </xdr:from>
    <xdr:to>
      <xdr:col>85</xdr:col>
      <xdr:colOff>177800</xdr:colOff>
      <xdr:row>56</xdr:row>
      <xdr:rowOff>49225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145758</xdr:rowOff>
    </xdr:from>
    <xdr:to>
      <xdr:col>81</xdr:col>
      <xdr:colOff>50800</xdr:colOff>
      <xdr:row>53</xdr:row>
      <xdr:rowOff>109731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8718258"/>
          <a:ext cx="889000" cy="47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34219</xdr:rowOff>
    </xdr:from>
    <xdr:to>
      <xdr:col>81</xdr:col>
      <xdr:colOff>101600</xdr:colOff>
      <xdr:row>56</xdr:row>
      <xdr:rowOff>135819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109731</xdr:rowOff>
    </xdr:from>
    <xdr:to>
      <xdr:col>76</xdr:col>
      <xdr:colOff>114300</xdr:colOff>
      <xdr:row>53</xdr:row>
      <xdr:rowOff>163223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196581"/>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53239</xdr:rowOff>
    </xdr:from>
    <xdr:to>
      <xdr:col>76</xdr:col>
      <xdr:colOff>165100</xdr:colOff>
      <xdr:row>56</xdr:row>
      <xdr:rowOff>154839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5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145966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102644</xdr:rowOff>
    </xdr:from>
    <xdr:to>
      <xdr:col>71</xdr:col>
      <xdr:colOff>177800</xdr:colOff>
      <xdr:row>53</xdr:row>
      <xdr:rowOff>163223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018044"/>
          <a:ext cx="889000" cy="2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13142</xdr:rowOff>
    </xdr:from>
    <xdr:to>
      <xdr:col>72</xdr:col>
      <xdr:colOff>38100</xdr:colOff>
      <xdr:row>56</xdr:row>
      <xdr:rowOff>114742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105869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88626</xdr:rowOff>
    </xdr:from>
    <xdr:to>
      <xdr:col>67</xdr:col>
      <xdr:colOff>101600</xdr:colOff>
      <xdr:row>57</xdr:row>
      <xdr:rowOff>18776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167698</xdr:rowOff>
    </xdr:from>
    <xdr:to>
      <xdr:col>85</xdr:col>
      <xdr:colOff>177800</xdr:colOff>
      <xdr:row>54</xdr:row>
      <xdr:rowOff>97848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19125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0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94958</xdr:rowOff>
    </xdr:from>
    <xdr:to>
      <xdr:col>81</xdr:col>
      <xdr:colOff>101600</xdr:colOff>
      <xdr:row>51</xdr:row>
      <xdr:rowOff>25108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6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41635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4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58931</xdr:rowOff>
    </xdr:from>
    <xdr:to>
      <xdr:col>76</xdr:col>
      <xdr:colOff>165100</xdr:colOff>
      <xdr:row>53</xdr:row>
      <xdr:rowOff>160531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1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5608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92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112423</xdr:rowOff>
    </xdr:from>
    <xdr:to>
      <xdr:col>72</xdr:col>
      <xdr:colOff>38100</xdr:colOff>
      <xdr:row>54</xdr:row>
      <xdr:rowOff>42573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1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59100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97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51844</xdr:rowOff>
    </xdr:from>
    <xdr:to>
      <xdr:col>67</xdr:col>
      <xdr:colOff>101600</xdr:colOff>
      <xdr:row>52</xdr:row>
      <xdr:rowOff>153444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89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169971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74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56566</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29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3243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56566</xdr:rowOff>
    </xdr:from>
    <xdr:to>
      <xdr:col>86</xdr:col>
      <xdr:colOff>25400</xdr:colOff>
      <xdr:row>71</xdr:row>
      <xdr:rowOff>56566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2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98552</xdr:rowOff>
    </xdr:from>
    <xdr:to>
      <xdr:col>85</xdr:col>
      <xdr:colOff>127000</xdr:colOff>
      <xdr:row>76</xdr:row>
      <xdr:rowOff>119278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128752"/>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97731</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12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119304</xdr:rowOff>
    </xdr:from>
    <xdr:to>
      <xdr:col>85</xdr:col>
      <xdr:colOff>177800</xdr:colOff>
      <xdr:row>77</xdr:row>
      <xdr:rowOff>49454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98552</xdr:rowOff>
    </xdr:from>
    <xdr:to>
      <xdr:col>81</xdr:col>
      <xdr:colOff>50800</xdr:colOff>
      <xdr:row>78</xdr:row>
      <xdr:rowOff>168123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128752"/>
          <a:ext cx="889000" cy="4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166548</xdr:rowOff>
    </xdr:from>
    <xdr:to>
      <xdr:col>81</xdr:col>
      <xdr:colOff>101600</xdr:colOff>
      <xdr:row>77</xdr:row>
      <xdr:rowOff>96698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1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87825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8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134824</xdr:rowOff>
    </xdr:from>
    <xdr:to>
      <xdr:col>76</xdr:col>
      <xdr:colOff>114300</xdr:colOff>
      <xdr:row>78</xdr:row>
      <xdr:rowOff>168123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993574"/>
          <a:ext cx="889000" cy="5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112599</xdr:rowOff>
    </xdr:from>
    <xdr:to>
      <xdr:col>76</xdr:col>
      <xdr:colOff>165100</xdr:colOff>
      <xdr:row>74</xdr:row>
      <xdr:rowOff>42749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262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59276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24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134824</xdr:rowOff>
    </xdr:from>
    <xdr:to>
      <xdr:col>71</xdr:col>
      <xdr:colOff>177800</xdr:colOff>
      <xdr:row>77</xdr:row>
      <xdr:rowOff>142900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993574"/>
          <a:ext cx="889000" cy="35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7062</xdr:rowOff>
    </xdr:from>
    <xdr:to>
      <xdr:col>72</xdr:col>
      <xdr:colOff>38100</xdr:colOff>
      <xdr:row>77</xdr:row>
      <xdr:rowOff>108662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2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99789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3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45847</xdr:rowOff>
    </xdr:from>
    <xdr:to>
      <xdr:col>67</xdr:col>
      <xdr:colOff>101600</xdr:colOff>
      <xdr:row>77</xdr:row>
      <xdr:rowOff>147447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4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163974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2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68478</xdr:rowOff>
    </xdr:from>
    <xdr:to>
      <xdr:col>85</xdr:col>
      <xdr:colOff>177800</xdr:colOff>
      <xdr:row>76</xdr:row>
      <xdr:rowOff>170078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0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91356</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47752</xdr:rowOff>
    </xdr:from>
    <xdr:to>
      <xdr:col>81</xdr:col>
      <xdr:colOff>101600</xdr:colOff>
      <xdr:row>76</xdr:row>
      <xdr:rowOff>149352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0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165879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8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117323</xdr:rowOff>
    </xdr:from>
    <xdr:to>
      <xdr:col>76</xdr:col>
      <xdr:colOff>165100</xdr:colOff>
      <xdr:row>79</xdr:row>
      <xdr:rowOff>47473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38600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83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84024</xdr:rowOff>
    </xdr:from>
    <xdr:to>
      <xdr:col>72</xdr:col>
      <xdr:colOff>38100</xdr:colOff>
      <xdr:row>76</xdr:row>
      <xdr:rowOff>14173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9427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30701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7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92100</xdr:rowOff>
    </xdr:from>
    <xdr:to>
      <xdr:col>67</xdr:col>
      <xdr:colOff>101600</xdr:colOff>
      <xdr:row>78</xdr:row>
      <xdr:rowOff>22250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13377</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3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144253</xdr:rowOff>
    </xdr:from>
    <xdr:to>
      <xdr:col>85</xdr:col>
      <xdr:colOff>126364</xdr:colOff>
      <xdr:row>98</xdr:row>
      <xdr:rowOff>134023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46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137850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134023</xdr:rowOff>
    </xdr:from>
    <xdr:to>
      <xdr:col>86</xdr:col>
      <xdr:colOff>25400</xdr:colOff>
      <xdr:row>98</xdr:row>
      <xdr:rowOff>134023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36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90930</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144253</xdr:rowOff>
    </xdr:from>
    <xdr:to>
      <xdr:col>86</xdr:col>
      <xdr:colOff>25400</xdr:colOff>
      <xdr:row>91</xdr:row>
      <xdr:rowOff>144253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46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30335</xdr:rowOff>
    </xdr:from>
    <xdr:to>
      <xdr:col>85</xdr:col>
      <xdr:colOff>127000</xdr:colOff>
      <xdr:row>92</xdr:row>
      <xdr:rowOff>59785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803735"/>
          <a:ext cx="838200" cy="2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91558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0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113131</xdr:rowOff>
    </xdr:from>
    <xdr:to>
      <xdr:col>85</xdr:col>
      <xdr:colOff>177800</xdr:colOff>
      <xdr:row>95</xdr:row>
      <xdr:rowOff>43281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59785</xdr:rowOff>
    </xdr:from>
    <xdr:to>
      <xdr:col>81</xdr:col>
      <xdr:colOff>50800</xdr:colOff>
      <xdr:row>92</xdr:row>
      <xdr:rowOff>102172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833185"/>
          <a:ext cx="889000" cy="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98920</xdr:rowOff>
    </xdr:from>
    <xdr:to>
      <xdr:col>81</xdr:col>
      <xdr:colOff>101600</xdr:colOff>
      <xdr:row>95</xdr:row>
      <xdr:rowOff>29070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20197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71577</xdr:rowOff>
    </xdr:from>
    <xdr:to>
      <xdr:col>76</xdr:col>
      <xdr:colOff>114300</xdr:colOff>
      <xdr:row>92</xdr:row>
      <xdr:rowOff>102172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673527"/>
          <a:ext cx="889000" cy="2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11271</xdr:rowOff>
    </xdr:from>
    <xdr:to>
      <xdr:col>76</xdr:col>
      <xdr:colOff>165100</xdr:colOff>
      <xdr:row>95</xdr:row>
      <xdr:rowOff>112871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103998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71577</xdr:rowOff>
    </xdr:from>
    <xdr:to>
      <xdr:col>71</xdr:col>
      <xdr:colOff>177800</xdr:colOff>
      <xdr:row>91</xdr:row>
      <xdr:rowOff>87140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673527"/>
          <a:ext cx="8890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29959</xdr:rowOff>
    </xdr:from>
    <xdr:to>
      <xdr:col>72</xdr:col>
      <xdr:colOff>38100</xdr:colOff>
      <xdr:row>96</xdr:row>
      <xdr:rowOff>131559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122686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16472</xdr:rowOff>
    </xdr:from>
    <xdr:to>
      <xdr:col>67</xdr:col>
      <xdr:colOff>101600</xdr:colOff>
      <xdr:row>96</xdr:row>
      <xdr:rowOff>118072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150985</xdr:rowOff>
    </xdr:from>
    <xdr:to>
      <xdr:col>85</xdr:col>
      <xdr:colOff>177800</xdr:colOff>
      <xdr:row>92</xdr:row>
      <xdr:rowOff>81135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7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65912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66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8985</xdr:rowOff>
    </xdr:from>
    <xdr:to>
      <xdr:col>81</xdr:col>
      <xdr:colOff>101600</xdr:colOff>
      <xdr:row>92</xdr:row>
      <xdr:rowOff>110585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7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127112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5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51372</xdr:rowOff>
    </xdr:from>
    <xdr:to>
      <xdr:col>76</xdr:col>
      <xdr:colOff>165100</xdr:colOff>
      <xdr:row>92</xdr:row>
      <xdr:rowOff>152972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8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169499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20777</xdr:rowOff>
    </xdr:from>
    <xdr:to>
      <xdr:col>72</xdr:col>
      <xdr:colOff>38100</xdr:colOff>
      <xdr:row>91</xdr:row>
      <xdr:rowOff>122377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2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138904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3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36340</xdr:rowOff>
    </xdr:from>
    <xdr:to>
      <xdr:col>67</xdr:col>
      <xdr:colOff>101600</xdr:colOff>
      <xdr:row>91</xdr:row>
      <xdr:rowOff>137940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154467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4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159294</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02794"/>
          <a:ext cx="1269"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105971</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7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159294</xdr:rowOff>
    </xdr:from>
    <xdr:to>
      <xdr:col>116</xdr:col>
      <xdr:colOff>152400</xdr:colOff>
      <xdr:row>30</xdr:row>
      <xdr:rowOff>159294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0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92183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58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69306</xdr:rowOff>
    </xdr:from>
    <xdr:to>
      <xdr:col>116</xdr:col>
      <xdr:colOff>114300</xdr:colOff>
      <xdr:row>38</xdr:row>
      <xdr:rowOff>170906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70938</xdr:rowOff>
    </xdr:from>
    <xdr:to>
      <xdr:col>107</xdr:col>
      <xdr:colOff>101600</xdr:colOff>
      <xdr:row>39</xdr:row>
      <xdr:rowOff>1088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17616</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48078</xdr:rowOff>
    </xdr:from>
    <xdr:to>
      <xdr:col>102</xdr:col>
      <xdr:colOff>165100</xdr:colOff>
      <xdr:row>36</xdr:row>
      <xdr:rowOff>149678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166205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100330</xdr:rowOff>
    </xdr:from>
    <xdr:to>
      <xdr:col>98</xdr:col>
      <xdr:colOff>38100</xdr:colOff>
      <xdr:row>36</xdr:row>
      <xdr:rowOff>30480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47007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住民一人当たり歳出決算総額は</a:t>
          </a:r>
          <a:r>
            <a:rPr kumimoji="1" lang="en-US" altLang="ja-JP" sz="1100">
              <a:latin typeface="ＭＳ Ｐゴシック" panose="020B0600070205080204" pitchFamily="50" charset="-128"/>
              <a:ea typeface="ＭＳ Ｐゴシック" panose="020B0600070205080204" pitchFamily="50" charset="-128"/>
            </a:rPr>
            <a:t>690,398</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34,766</a:t>
          </a:r>
          <a:r>
            <a:rPr kumimoji="1" lang="ja-JP" altLang="en-US" sz="1100">
              <a:latin typeface="ＭＳ Ｐゴシック" panose="020B0600070205080204" pitchFamily="50" charset="-128"/>
              <a:ea typeface="ＭＳ Ｐゴシック" panose="020B0600070205080204" pitchFamily="50" charset="-128"/>
            </a:rPr>
            <a:t>円の減となっている。</a:t>
          </a:r>
        </a:p>
        <a:p>
          <a:r>
            <a:rPr kumimoji="1" lang="ja-JP" altLang="en-US" sz="1100">
              <a:latin typeface="ＭＳ Ｐゴシック" panose="020B0600070205080204" pitchFamily="50" charset="-128"/>
              <a:ea typeface="ＭＳ Ｐゴシック" panose="020B0600070205080204" pitchFamily="50" charset="-128"/>
            </a:rPr>
            <a:t>民生費が最も多く住民一人当たり</a:t>
          </a:r>
          <a:r>
            <a:rPr kumimoji="1" lang="en-US" altLang="ja-JP" sz="1100">
              <a:latin typeface="ＭＳ Ｐゴシック" panose="020B0600070205080204" pitchFamily="50" charset="-128"/>
              <a:ea typeface="ＭＳ Ｐゴシック" panose="020B0600070205080204" pitchFamily="50" charset="-128"/>
            </a:rPr>
            <a:t>181,983</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2,163</a:t>
          </a:r>
          <a:r>
            <a:rPr kumimoji="1" lang="ja-JP" altLang="en-US" sz="1100">
              <a:latin typeface="ＭＳ Ｐゴシック" panose="020B0600070205080204" pitchFamily="50" charset="-128"/>
              <a:ea typeface="ＭＳ Ｐゴシック" panose="020B0600070205080204" pitchFamily="50" charset="-128"/>
            </a:rPr>
            <a:t>円の減</a:t>
          </a:r>
          <a:r>
            <a:rPr kumimoji="1" lang="ja-JP" altLang="en-US" sz="1100">
              <a:solidFill>
                <a:srgbClr val="FF0000"/>
              </a:solidFill>
              <a:latin typeface="ＭＳ Ｐゴシック" panose="020B0600070205080204" pitchFamily="50" charset="-128"/>
              <a:ea typeface="ＭＳ Ｐゴシック" panose="020B0600070205080204" pitchFamily="50" charset="-128"/>
            </a:rPr>
            <a:t>となっており</a:t>
          </a:r>
          <a:r>
            <a:rPr kumimoji="1" lang="ja-JP" altLang="en-US" sz="1100">
              <a:latin typeface="ＭＳ Ｐゴシック" panose="020B0600070205080204" pitchFamily="50" charset="-128"/>
              <a:ea typeface="ＭＳ Ｐゴシック" panose="020B0600070205080204" pitchFamily="50" charset="-128"/>
            </a:rPr>
            <a:t>、子育て世帯臨時特別支援金給付事業費の減が大きな要因となっている。類似団体平均や全国平均と比較すると下回っているが、人口は毎年約</a:t>
          </a:r>
          <a:r>
            <a:rPr kumimoji="1" lang="en-US" altLang="ja-JP" sz="1100">
              <a:latin typeface="ＭＳ Ｐゴシック" panose="020B0600070205080204" pitchFamily="50" charset="-128"/>
              <a:ea typeface="ＭＳ Ｐゴシック" panose="020B0600070205080204" pitchFamily="50" charset="-128"/>
            </a:rPr>
            <a:t>2,000</a:t>
          </a:r>
          <a:r>
            <a:rPr kumimoji="1" lang="ja-JP" altLang="en-US" sz="1100">
              <a:latin typeface="ＭＳ Ｐゴシック" panose="020B0600070205080204" pitchFamily="50" charset="-128"/>
              <a:ea typeface="ＭＳ Ｐゴシック" panose="020B0600070205080204" pitchFamily="50" charset="-128"/>
            </a:rPr>
            <a:t>人程減少傾向にあり、高齢化が進行し（令和５年度末高齢化率</a:t>
          </a:r>
          <a:r>
            <a:rPr kumimoji="1" lang="en-US" altLang="ja-JP" sz="1100">
              <a:latin typeface="ＭＳ Ｐゴシック" panose="020B0600070205080204" pitchFamily="50" charset="-128"/>
              <a:ea typeface="ＭＳ Ｐゴシック" panose="020B0600070205080204" pitchFamily="50" charset="-128"/>
            </a:rPr>
            <a:t>38.8</a:t>
          </a:r>
          <a:r>
            <a:rPr kumimoji="1" lang="ja-JP" altLang="en-US" sz="1100">
              <a:latin typeface="ＭＳ Ｐゴシック" panose="020B0600070205080204" pitchFamily="50" charset="-128"/>
              <a:ea typeface="ＭＳ Ｐゴシック" panose="020B0600070205080204" pitchFamily="50" charset="-128"/>
            </a:rPr>
            <a:t>％）、１人当たりの医療費が増加傾向となっている。</a:t>
          </a: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56,001</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2,323</a:t>
          </a:r>
          <a:r>
            <a:rPr kumimoji="1" lang="ja-JP" altLang="en-US" sz="1100">
              <a:latin typeface="ＭＳ Ｐゴシック" panose="020B0600070205080204" pitchFamily="50" charset="-128"/>
              <a:ea typeface="ＭＳ Ｐゴシック" panose="020B0600070205080204" pitchFamily="50" charset="-128"/>
            </a:rPr>
            <a:t>円の減となっているが、令和３年度から実施している新型コロナウイルスワクチン接種事業費等の減が大きな要因となっている。</a:t>
          </a:r>
        </a:p>
        <a:p>
          <a:r>
            <a:rPr kumimoji="1" lang="ja-JP" altLang="en-US" sz="1100">
              <a:latin typeface="ＭＳ Ｐゴシック" panose="020B0600070205080204" pitchFamily="50" charset="-128"/>
              <a:ea typeface="ＭＳ Ｐゴシック" panose="020B0600070205080204" pitchFamily="50" charset="-128"/>
            </a:rPr>
            <a:t>農林水産業費は、住民一人当たり</a:t>
          </a:r>
          <a:r>
            <a:rPr kumimoji="1" lang="en-US" altLang="ja-JP" sz="1100">
              <a:latin typeface="ＭＳ Ｐゴシック" panose="020B0600070205080204" pitchFamily="50" charset="-128"/>
              <a:ea typeface="ＭＳ Ｐゴシック" panose="020B0600070205080204" pitchFamily="50" charset="-128"/>
            </a:rPr>
            <a:t>60,695</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19,328</a:t>
          </a:r>
          <a:r>
            <a:rPr kumimoji="1" lang="ja-JP" altLang="en-US" sz="1100">
              <a:latin typeface="ＭＳ Ｐゴシック" panose="020B0600070205080204" pitchFamily="50" charset="-128"/>
              <a:ea typeface="ＭＳ Ｐゴシック" panose="020B0600070205080204" pitchFamily="50" charset="-128"/>
            </a:rPr>
            <a:t>円の増となっており、類似団体平均や全国平均と比較すると大きく上回っている。食肉等流通構造高度化・輸出拡大事業費補助金の増が大きな要因であるが、当市の主力産業のひとつである農業において、中山間地域等直接支払交付金や多面的機能支払交付金が多額となっている。</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74,053</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25,682</a:t>
          </a:r>
          <a:r>
            <a:rPr kumimoji="1" lang="ja-JP" altLang="en-US" sz="1100">
              <a:latin typeface="ＭＳ Ｐゴシック" panose="020B0600070205080204" pitchFamily="50" charset="-128"/>
              <a:ea typeface="ＭＳ Ｐゴシック" panose="020B0600070205080204" pitchFamily="50" charset="-128"/>
            </a:rPr>
            <a:t>円の減と大きく減少したが、類似団体平均と比較して上回っている。花泉地域、室根地域において統合小学校整備事業が完了したことが、減少の大きな要因となっている。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83,741</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1,546</a:t>
          </a:r>
          <a:r>
            <a:rPr kumimoji="1" lang="ja-JP" altLang="en-US" sz="1100">
              <a:latin typeface="ＭＳ Ｐゴシック" panose="020B0600070205080204" pitchFamily="50" charset="-128"/>
              <a:ea typeface="ＭＳ Ｐゴシック" panose="020B0600070205080204" pitchFamily="50" charset="-128"/>
            </a:rPr>
            <a:t>円の増となっている。公共施設等総合管理計画に基づく取組を推進し、公共施設や設備の老朽化により増加する改修経費の抑制に努め、さらに機会を捉えて繰上償還の実施や新規発行を可能な範囲で抑制するなど、公債費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内部事務費の縮減や外部委託を進めるなど行財政改革の推進により、実質収支額は継続的に黒字を確保している。財政調整基金残高については、</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年度から標準財政規模の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％を目安に積み立てることとしているが、前年度比</a:t>
          </a:r>
          <a:r>
            <a:rPr kumimoji="1" lang="en-US" altLang="ja-JP" sz="1400">
              <a:latin typeface="ＭＳ ゴシック" pitchFamily="49" charset="-128"/>
              <a:ea typeface="ＭＳ ゴシック" pitchFamily="49" charset="-128"/>
            </a:rPr>
            <a:t>0.76</a:t>
          </a:r>
          <a:r>
            <a:rPr kumimoji="1" lang="ja-JP" altLang="en-US" sz="1400">
              <a:latin typeface="ＭＳ ゴシック" pitchFamily="49" charset="-128"/>
              <a:ea typeface="ＭＳ ゴシック" pitchFamily="49" charset="-128"/>
            </a:rPr>
            <a:t>ポイントの減となっており、実質単年度収支は▲</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％であった。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令和５年度は全ての会計で赤字はなかった。</a:t>
          </a:r>
        </a:p>
        <a:p>
          <a:r>
            <a:rPr kumimoji="1" lang="ja-JP" altLang="en-US" sz="1400">
              <a:latin typeface="ＭＳ ゴシック" pitchFamily="49" charset="-128"/>
              <a:ea typeface="ＭＳ ゴシック" pitchFamily="49" charset="-128"/>
            </a:rPr>
            <a:t>しかしながら、一般会計においては、今後、人口減少、高齢化の進行に伴う税収や普通交付税の減少などにより、一般財源の確保が厳しい状況となる見通しであること、また、それに伴い財政調整基金の取崩しなどによる財政運営を余儀なくされる見込みであることから、税収の徴収率向上による歳入確保や、義務的経費の削減等に取り組み、財政基盤の安定・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78505526</v>
      </c>
      <c r="BO4" s="358"/>
      <c r="BP4" s="358"/>
      <c r="BQ4" s="358"/>
      <c r="BR4" s="358"/>
      <c r="BS4" s="358"/>
      <c r="BT4" s="358"/>
      <c r="BU4" s="359"/>
      <c r="BV4" s="357">
        <v>84318663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v>
      </c>
      <c r="CU4" s="364"/>
      <c r="CV4" s="364"/>
      <c r="CW4" s="364"/>
      <c r="CX4" s="364"/>
      <c r="CY4" s="364"/>
      <c r="CZ4" s="364"/>
      <c r="DA4" s="365"/>
      <c r="DB4" s="363">
        <v>11.1</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74255720</v>
      </c>
      <c r="BO5" s="395"/>
      <c r="BP5" s="395"/>
      <c r="BQ5" s="395"/>
      <c r="BR5" s="395"/>
      <c r="BS5" s="395"/>
      <c r="BT5" s="395"/>
      <c r="BU5" s="396"/>
      <c r="BV5" s="394">
        <v>79548368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94.4</v>
      </c>
      <c r="CU5" s="392"/>
      <c r="CV5" s="392"/>
      <c r="CW5" s="392"/>
      <c r="CX5" s="392"/>
      <c r="CY5" s="392"/>
      <c r="CZ5" s="392"/>
      <c r="DA5" s="393"/>
      <c r="DB5" s="391">
        <v>94.4</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4249806</v>
      </c>
      <c r="BO6" s="395"/>
      <c r="BP6" s="395"/>
      <c r="BQ6" s="395"/>
      <c r="BR6" s="395"/>
      <c r="BS6" s="395"/>
      <c r="BT6" s="395"/>
      <c r="BU6" s="396"/>
      <c r="BV6" s="394">
        <v>4770295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94.9</v>
      </c>
      <c r="CU6" s="432"/>
      <c r="CV6" s="432"/>
      <c r="CW6" s="432"/>
      <c r="CX6" s="432"/>
      <c r="CY6" s="432"/>
      <c r="CZ6" s="432"/>
      <c r="DA6" s="433"/>
      <c r="DB6" s="431">
        <v>95.5</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198367</v>
      </c>
      <c r="BO7" s="395"/>
      <c r="BP7" s="395"/>
      <c r="BQ7" s="395"/>
      <c r="BR7" s="395"/>
      <c r="BS7" s="395"/>
      <c r="BT7" s="395"/>
      <c r="BU7" s="396"/>
      <c r="BV7" s="394">
        <v>282344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40578043</v>
      </c>
      <c r="CU7" s="395"/>
      <c r="CV7" s="395"/>
      <c r="CW7" s="395"/>
      <c r="CX7" s="395"/>
      <c r="CY7" s="395"/>
      <c r="CZ7" s="395"/>
      <c r="DA7" s="396"/>
      <c r="DB7" s="394">
        <v>40525385</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4051439</v>
      </c>
      <c r="BO8" s="395"/>
      <c r="BP8" s="395"/>
      <c r="BQ8" s="395"/>
      <c r="BR8" s="395"/>
      <c r="BS8" s="395"/>
      <c r="BT8" s="395"/>
      <c r="BU8" s="396"/>
      <c r="BV8" s="394">
        <v>4487951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0.36</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111932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-436512</v>
      </c>
      <c r="BO9" s="395"/>
      <c r="BP9" s="395"/>
      <c r="BQ9" s="395"/>
      <c r="BR9" s="395"/>
      <c r="BS9" s="395"/>
      <c r="BT9" s="395"/>
      <c r="BU9" s="396"/>
      <c r="BV9" s="394">
        <v>303576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16.2</v>
      </c>
      <c r="CU9" s="392"/>
      <c r="CV9" s="392"/>
      <c r="CW9" s="392"/>
      <c r="CX9" s="392"/>
      <c r="CY9" s="392"/>
      <c r="CZ9" s="392"/>
      <c r="DA9" s="393"/>
      <c r="DB9" s="391">
        <v>15.4</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121583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873792</v>
      </c>
      <c r="BO10" s="395"/>
      <c r="BP10" s="395"/>
      <c r="BQ10" s="395"/>
      <c r="BR10" s="395"/>
      <c r="BS10" s="395"/>
      <c r="BT10" s="395"/>
      <c r="BU10" s="396"/>
      <c r="BV10" s="394">
        <v>3399883</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107555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1178452</v>
      </c>
      <c r="BO12" s="395"/>
      <c r="BP12" s="395"/>
      <c r="BQ12" s="395"/>
      <c r="BR12" s="395"/>
      <c r="BS12" s="395"/>
      <c r="BT12" s="395"/>
      <c r="BU12" s="396"/>
      <c r="BV12" s="394">
        <v>3545612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106410</v>
      </c>
      <c r="S13" s="479"/>
      <c r="T13" s="479"/>
      <c r="U13" s="479"/>
      <c r="V13" s="480"/>
      <c r="W13" s="410" t="s">
        <v>131</v>
      </c>
      <c r="X13" s="411"/>
      <c r="Y13" s="411"/>
      <c r="Z13" s="411"/>
      <c r="AA13" s="411"/>
      <c r="AB13" s="401"/>
      <c r="AC13" s="445">
        <v>6785</v>
      </c>
      <c r="AD13" s="446"/>
      <c r="AE13" s="446"/>
      <c r="AF13" s="446"/>
      <c r="AG13" s="488"/>
      <c r="AH13" s="445">
        <v>7939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-741172</v>
      </c>
      <c r="BO13" s="395"/>
      <c r="BP13" s="395"/>
      <c r="BQ13" s="395"/>
      <c r="BR13" s="395"/>
      <c r="BS13" s="395"/>
      <c r="BT13" s="395"/>
      <c r="BU13" s="396"/>
      <c r="BV13" s="394">
        <v>157847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9.6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109697</v>
      </c>
      <c r="S14" s="479"/>
      <c r="T14" s="479"/>
      <c r="U14" s="479"/>
      <c r="V14" s="480"/>
      <c r="W14" s="384"/>
      <c r="X14" s="385"/>
      <c r="Y14" s="385"/>
      <c r="Z14" s="385"/>
      <c r="AA14" s="385"/>
      <c r="AB14" s="374"/>
      <c r="AC14" s="481">
        <v>12.2</v>
      </c>
      <c r="AD14" s="482"/>
      <c r="AE14" s="482"/>
      <c r="AF14" s="482"/>
      <c r="AG14" s="483"/>
      <c r="AH14" s="481">
        <v>13.4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55</v>
      </c>
      <c r="CU14" s="493"/>
      <c r="CV14" s="493"/>
      <c r="CW14" s="493"/>
      <c r="CX14" s="493"/>
      <c r="CY14" s="493"/>
      <c r="CZ14" s="493"/>
      <c r="DA14" s="494"/>
      <c r="DB14" s="492">
        <v>70.099999999999994</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108684</v>
      </c>
      <c r="S15" s="479"/>
      <c r="T15" s="479"/>
      <c r="U15" s="479"/>
      <c r="V15" s="480"/>
      <c r="W15" s="410" t="s">
        <v>137</v>
      </c>
      <c r="X15" s="411"/>
      <c r="Y15" s="411"/>
      <c r="Z15" s="411"/>
      <c r="AA15" s="411"/>
      <c r="AB15" s="401"/>
      <c r="AC15" s="445">
        <v>16571</v>
      </c>
      <c r="AD15" s="446"/>
      <c r="AE15" s="446"/>
      <c r="AF15" s="446"/>
      <c r="AG15" s="488"/>
      <c r="AH15" s="445">
        <v>18078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13757451</v>
      </c>
      <c r="BO15" s="358"/>
      <c r="BP15" s="358"/>
      <c r="BQ15" s="358"/>
      <c r="BR15" s="358"/>
      <c r="BS15" s="358"/>
      <c r="BT15" s="358"/>
      <c r="BU15" s="359"/>
      <c r="BV15" s="357">
        <v>13390725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29.9</v>
      </c>
      <c r="AD16" s="482"/>
      <c r="AE16" s="482"/>
      <c r="AF16" s="482"/>
      <c r="AG16" s="483"/>
      <c r="AH16" s="481">
        <v>30.5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37011115</v>
      </c>
      <c r="BO16" s="395"/>
      <c r="BP16" s="395"/>
      <c r="BQ16" s="395"/>
      <c r="BR16" s="395"/>
      <c r="BS16" s="395"/>
      <c r="BT16" s="395"/>
      <c r="BU16" s="396"/>
      <c r="BV16" s="394">
        <v>36711905</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32136</v>
      </c>
      <c r="AD17" s="446"/>
      <c r="AE17" s="446"/>
      <c r="AF17" s="446"/>
      <c r="AG17" s="488"/>
      <c r="AH17" s="445">
        <v>33328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17105622</v>
      </c>
      <c r="BO17" s="395"/>
      <c r="BP17" s="395"/>
      <c r="BQ17" s="395"/>
      <c r="BR17" s="395"/>
      <c r="BS17" s="395"/>
      <c r="BT17" s="395"/>
      <c r="BU17" s="396"/>
      <c r="BV17" s="394">
        <v>16675042</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1256.42</v>
      </c>
      <c r="M18" s="518"/>
      <c r="N18" s="518"/>
      <c r="O18" s="518"/>
      <c r="P18" s="518"/>
      <c r="Q18" s="518"/>
      <c r="R18" s="519"/>
      <c r="S18" s="519"/>
      <c r="T18" s="519"/>
      <c r="U18" s="519"/>
      <c r="V18" s="520"/>
      <c r="W18" s="412"/>
      <c r="X18" s="413"/>
      <c r="Y18" s="413"/>
      <c r="Z18" s="413"/>
      <c r="AA18" s="413"/>
      <c r="AB18" s="404"/>
      <c r="AC18" s="521">
        <v>57.9</v>
      </c>
      <c r="AD18" s="522"/>
      <c r="AE18" s="522"/>
      <c r="AF18" s="522"/>
      <c r="AG18" s="523"/>
      <c r="AH18" s="521">
        <v>56.2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38676773</v>
      </c>
      <c r="BO18" s="395"/>
      <c r="BP18" s="395"/>
      <c r="BQ18" s="395"/>
      <c r="BR18" s="395"/>
      <c r="BS18" s="395"/>
      <c r="BT18" s="395"/>
      <c r="BU18" s="396"/>
      <c r="BV18" s="394">
        <v>38957261</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89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55162873</v>
      </c>
      <c r="BO19" s="395"/>
      <c r="BP19" s="395"/>
      <c r="BQ19" s="395"/>
      <c r="BR19" s="395"/>
      <c r="BS19" s="395"/>
      <c r="BT19" s="395"/>
      <c r="BU19" s="396"/>
      <c r="BV19" s="394">
        <v>57945016</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42232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66837551</v>
      </c>
      <c r="BO22" s="358"/>
      <c r="BP22" s="358"/>
      <c r="BQ22" s="358"/>
      <c r="BR22" s="358"/>
      <c r="BS22" s="358"/>
      <c r="BT22" s="358"/>
      <c r="BU22" s="359"/>
      <c r="BV22" s="357">
        <v>70512179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63509876</v>
      </c>
      <c r="BO23" s="395"/>
      <c r="BP23" s="395"/>
      <c r="BQ23" s="395"/>
      <c r="BR23" s="395"/>
      <c r="BS23" s="395"/>
      <c r="BT23" s="395"/>
      <c r="BU23" s="396"/>
      <c r="BV23" s="394">
        <v>66615820</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8640</v>
      </c>
      <c r="R24" s="446"/>
      <c r="S24" s="446"/>
      <c r="T24" s="446"/>
      <c r="U24" s="446"/>
      <c r="V24" s="488"/>
      <c r="W24" s="540"/>
      <c r="X24" s="541"/>
      <c r="Y24" s="542"/>
      <c r="Z24" s="444" t="s">
        <v>162</v>
      </c>
      <c r="AA24" s="424"/>
      <c r="AB24" s="424"/>
      <c r="AC24" s="424"/>
      <c r="AD24" s="424"/>
      <c r="AE24" s="424"/>
      <c r="AF24" s="424"/>
      <c r="AG24" s="425"/>
      <c r="AH24" s="445">
        <v>1039</v>
      </c>
      <c r="AI24" s="446"/>
      <c r="AJ24" s="446"/>
      <c r="AK24" s="446"/>
      <c r="AL24" s="488"/>
      <c r="AM24" s="445">
        <v>3298825</v>
      </c>
      <c r="AN24" s="446"/>
      <c r="AO24" s="446"/>
      <c r="AP24" s="446"/>
      <c r="AQ24" s="446"/>
      <c r="AR24" s="488"/>
      <c r="AS24" s="445">
        <v>3175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47418949</v>
      </c>
      <c r="BO24" s="395"/>
      <c r="BP24" s="395"/>
      <c r="BQ24" s="395"/>
      <c r="BR24" s="395"/>
      <c r="BS24" s="395"/>
      <c r="BT24" s="395"/>
      <c r="BU24" s="396"/>
      <c r="BV24" s="394">
        <v>49228906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6980</v>
      </c>
      <c r="R25" s="446"/>
      <c r="S25" s="446"/>
      <c r="T25" s="446"/>
      <c r="U25" s="446"/>
      <c r="V25" s="488"/>
      <c r="W25" s="540"/>
      <c r="X25" s="541"/>
      <c r="Y25" s="542"/>
      <c r="Z25" s="444" t="s">
        <v>165</v>
      </c>
      <c r="AA25" s="424"/>
      <c r="AB25" s="424"/>
      <c r="AC25" s="424"/>
      <c r="AD25" s="424"/>
      <c r="AE25" s="424"/>
      <c r="AF25" s="424"/>
      <c r="AG25" s="425"/>
      <c r="AH25" s="445">
        <v>214</v>
      </c>
      <c r="AI25" s="446"/>
      <c r="AJ25" s="446"/>
      <c r="AK25" s="446"/>
      <c r="AL25" s="488"/>
      <c r="AM25" s="445">
        <v>667894</v>
      </c>
      <c r="AN25" s="446"/>
      <c r="AO25" s="446"/>
      <c r="AP25" s="446"/>
      <c r="AQ25" s="446"/>
      <c r="AR25" s="488"/>
      <c r="AS25" s="445">
        <v>3121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2360304</v>
      </c>
      <c r="BO25" s="358"/>
      <c r="BP25" s="358"/>
      <c r="BQ25" s="358"/>
      <c r="BR25" s="358"/>
      <c r="BS25" s="358"/>
      <c r="BT25" s="358"/>
      <c r="BU25" s="359"/>
      <c r="BV25" s="357">
        <v>2662433</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6170</v>
      </c>
      <c r="R26" s="446"/>
      <c r="S26" s="446"/>
      <c r="T26" s="446"/>
      <c r="U26" s="446"/>
      <c r="V26" s="488"/>
      <c r="W26" s="540"/>
      <c r="X26" s="541"/>
      <c r="Y26" s="542"/>
      <c r="Z26" s="444" t="s">
        <v>168</v>
      </c>
      <c r="AA26" s="546"/>
      <c r="AB26" s="546"/>
      <c r="AC26" s="546"/>
      <c r="AD26" s="546"/>
      <c r="AE26" s="546"/>
      <c r="AF26" s="546"/>
      <c r="AG26" s="547"/>
      <c r="AH26" s="445">
        <v>43</v>
      </c>
      <c r="AI26" s="446"/>
      <c r="AJ26" s="446"/>
      <c r="AK26" s="446"/>
      <c r="AL26" s="488"/>
      <c r="AM26" s="445">
        <v>132999</v>
      </c>
      <c r="AN26" s="446"/>
      <c r="AO26" s="446"/>
      <c r="AP26" s="446"/>
      <c r="AQ26" s="446"/>
      <c r="AR26" s="488"/>
      <c r="AS26" s="445">
        <v>3093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4380</v>
      </c>
      <c r="R27" s="446"/>
      <c r="S27" s="446"/>
      <c r="T27" s="446"/>
      <c r="U27" s="446"/>
      <c r="V27" s="488"/>
      <c r="W27" s="540"/>
      <c r="X27" s="541"/>
      <c r="Y27" s="542"/>
      <c r="Z27" s="444" t="s">
        <v>171</v>
      </c>
      <c r="AA27" s="424"/>
      <c r="AB27" s="424"/>
      <c r="AC27" s="424"/>
      <c r="AD27" s="424"/>
      <c r="AE27" s="424"/>
      <c r="AF27" s="424"/>
      <c r="AG27" s="425"/>
      <c r="AH27" s="445">
        <v>19</v>
      </c>
      <c r="AI27" s="446"/>
      <c r="AJ27" s="446"/>
      <c r="AK27" s="446"/>
      <c r="AL27" s="488"/>
      <c r="AM27" s="445">
        <v>56031</v>
      </c>
      <c r="AN27" s="446"/>
      <c r="AO27" s="446"/>
      <c r="AP27" s="446"/>
      <c r="AQ27" s="446"/>
      <c r="AR27" s="488"/>
      <c r="AS27" s="445">
        <v>2949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3338000</v>
      </c>
      <c r="BO27" s="514"/>
      <c r="BP27" s="514"/>
      <c r="BQ27" s="514"/>
      <c r="BR27" s="514"/>
      <c r="BS27" s="514"/>
      <c r="BT27" s="514"/>
      <c r="BU27" s="515"/>
      <c r="BV27" s="513">
        <v>3338000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3860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3447744</v>
      </c>
      <c r="BO28" s="358"/>
      <c r="BP28" s="358"/>
      <c r="BQ28" s="358"/>
      <c r="BR28" s="358"/>
      <c r="BS28" s="358"/>
      <c r="BT28" s="358"/>
      <c r="BU28" s="359"/>
      <c r="BV28" s="357">
        <v>3752404</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24</v>
      </c>
      <c r="M29" s="446"/>
      <c r="N29" s="446"/>
      <c r="O29" s="446"/>
      <c r="P29" s="488"/>
      <c r="Q29" s="445">
        <v>3600</v>
      </c>
      <c r="R29" s="446"/>
      <c r="S29" s="446"/>
      <c r="T29" s="446"/>
      <c r="U29" s="446"/>
      <c r="V29" s="488"/>
      <c r="W29" s="543"/>
      <c r="X29" s="544"/>
      <c r="Y29" s="545"/>
      <c r="Z29" s="444" t="s">
        <v>177</v>
      </c>
      <c r="AA29" s="424"/>
      <c r="AB29" s="424"/>
      <c r="AC29" s="424"/>
      <c r="AD29" s="424"/>
      <c r="AE29" s="424"/>
      <c r="AF29" s="424"/>
      <c r="AG29" s="425"/>
      <c r="AH29" s="445">
        <v>1058</v>
      </c>
      <c r="AI29" s="446"/>
      <c r="AJ29" s="446"/>
      <c r="AK29" s="446"/>
      <c r="AL29" s="488"/>
      <c r="AM29" s="445">
        <v>3354856</v>
      </c>
      <c r="AN29" s="446"/>
      <c r="AO29" s="446"/>
      <c r="AP29" s="446"/>
      <c r="AQ29" s="446"/>
      <c r="AR29" s="488"/>
      <c r="AS29" s="445">
        <v>3171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10662006</v>
      </c>
      <c r="BO29" s="395"/>
      <c r="BP29" s="395"/>
      <c r="BQ29" s="395"/>
      <c r="BR29" s="395"/>
      <c r="BS29" s="395"/>
      <c r="BT29" s="395"/>
      <c r="BU29" s="396"/>
      <c r="BV29" s="394">
        <v>10514736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4926968</v>
      </c>
      <c r="BO30" s="514"/>
      <c r="BP30" s="514"/>
      <c r="BQ30" s="514"/>
      <c r="BR30" s="514"/>
      <c r="BS30" s="514"/>
      <c r="BT30" s="514"/>
      <c r="BU30" s="515"/>
      <c r="BV30" s="513">
        <v>4574758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6</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f>IF(AO34="","",MAX(C34:D43,U34:V43)+1)</f>
        <v>9</v>
      </c>
      <c r="AN34" s="584"/>
      <c r="AO34" s="585" t="str">
        <f>IF('各会計、関係団体の財政状況及び健全化判断比率'!B31="","",'各会計、関係団体の財政状況及び健全化判断比率'!B31)</f>
        <v>一関市水道事業</v>
      </c>
      <c r="AP34" s="585"/>
      <c r="AQ34" s="585"/>
      <c r="AR34" s="585"/>
      <c r="AS34" s="585"/>
      <c r="AT34" s="585"/>
      <c r="AU34" s="585"/>
      <c r="AV34" s="585"/>
      <c r="AW34" s="585"/>
      <c r="AX34" s="585"/>
      <c r="AY34" s="585"/>
      <c r="AZ34" s="585"/>
      <c r="BA34" s="585"/>
      <c r="BB34" s="585"/>
      <c r="BC34" s="585"/>
      <c r="BD34" s="175"/>
      <c r="BE34" s="584">
        <f>IF(BG34="","",MAX(C34:D43,U34:V43,AM34:AN43)+1)</f>
        <v>13</v>
      </c>
      <c r="BF34" s="584"/>
      <c r="BG34" s="585" t="str">
        <f>IF('各会計、関係団体の財政状況及び健全化判断比率'!B35="","",'各会計、関係団体の財政状況及び健全化判断比率'!B35)</f>
        <v>浄化槽事業</v>
      </c>
      <c r="BH34" s="585"/>
      <c r="BI34" s="585"/>
      <c r="BJ34" s="585"/>
      <c r="BK34" s="585"/>
      <c r="BL34" s="585"/>
      <c r="BM34" s="585"/>
      <c r="BN34" s="585"/>
      <c r="BO34" s="585"/>
      <c r="BP34" s="585"/>
      <c r="BQ34" s="585"/>
      <c r="BR34" s="585"/>
      <c r="BS34" s="585"/>
      <c r="BT34" s="585"/>
      <c r="BU34" s="585"/>
      <c r="BV34" s="175"/>
      <c r="BW34" s="584">
        <f>IF(BY34="","",MAX(C34:D43,U34:V43,AM34:AN43,BE34:BF43)+1)</f>
        <v>15</v>
      </c>
      <c r="BX34" s="584"/>
      <c r="BY34" s="585" t="str">
        <f>IF('各会計、関係団体の財政状況及び健全化判断比率'!B68="","",'各会計、関係団体の財政状況及び健全化判断比率'!B68)</f>
        <v>一関地区広域行政組合（一般会計）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21</v>
      </c>
      <c r="CP34" s="584"/>
      <c r="CQ34" s="585" t="str">
        <f>IF('各会計、関係団体の財政状況及び健全化判断比率'!BS7="","",'各会計、関係団体の財政状況及び健全化判断比率'!BS7)</f>
        <v>岩手県南技術研究センター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都市施設等管理特別会計</v>
      </c>
      <c r="F35" s="585"/>
      <c r="G35" s="585"/>
      <c r="H35" s="585"/>
      <c r="I35" s="585"/>
      <c r="J35" s="585"/>
      <c r="K35" s="585"/>
      <c r="L35" s="585"/>
      <c r="M35" s="585"/>
      <c r="N35" s="585"/>
      <c r="O35" s="585"/>
      <c r="P35" s="585"/>
      <c r="Q35" s="585"/>
      <c r="R35" s="585"/>
      <c r="S35" s="585"/>
      <c r="T35" s="175"/>
      <c r="U35" s="584">
        <f>IF(W35="","",U34+1)</f>
        <v>7</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75"/>
      <c r="AM35" s="584">
        <f t="shared" ref="AM35:AM43" si="0">IF(AO35="","",AM34+1)</f>
        <v>10</v>
      </c>
      <c r="AN35" s="584"/>
      <c r="AO35" s="585" t="str">
        <f>IF('各会計、関係団体の財政状況及び健全化判断比率'!B32="","",'各会計、関係団体の財政状況及び健全化判断比率'!B32)</f>
        <v>一関市工業用水道事業</v>
      </c>
      <c r="AP35" s="585"/>
      <c r="AQ35" s="585"/>
      <c r="AR35" s="585"/>
      <c r="AS35" s="585"/>
      <c r="AT35" s="585"/>
      <c r="AU35" s="585"/>
      <c r="AV35" s="585"/>
      <c r="AW35" s="585"/>
      <c r="AX35" s="585"/>
      <c r="AY35" s="585"/>
      <c r="AZ35" s="585"/>
      <c r="BA35" s="585"/>
      <c r="BB35" s="585"/>
      <c r="BC35" s="585"/>
      <c r="BD35" s="175"/>
      <c r="BE35" s="584">
        <f t="shared" ref="BE35:BE43" si="1">IF(BG35="","",BE34+1)</f>
        <v>14</v>
      </c>
      <c r="BF35" s="584"/>
      <c r="BG35" s="585" t="str">
        <f>IF('各会計、関係団体の財政状況及び健全化判断比率'!B36="","",'各会計、関係団体の財政状況及び健全化判断比率'!B36)</f>
        <v>工業団地整備事業</v>
      </c>
      <c r="BH35" s="585"/>
      <c r="BI35" s="585"/>
      <c r="BJ35" s="585"/>
      <c r="BK35" s="585"/>
      <c r="BL35" s="585"/>
      <c r="BM35" s="585"/>
      <c r="BN35" s="585"/>
      <c r="BO35" s="585"/>
      <c r="BP35" s="585"/>
      <c r="BQ35" s="585"/>
      <c r="BR35" s="585"/>
      <c r="BS35" s="585"/>
      <c r="BT35" s="585"/>
      <c r="BU35" s="585"/>
      <c r="BV35" s="175"/>
      <c r="BW35" s="584">
        <f t="shared" ref="BW35:BW43" si="2">IF(BY35="","",BW34+1)</f>
        <v>16</v>
      </c>
      <c r="BX35" s="584"/>
      <c r="BY35" s="585" t="str">
        <f>IF('各会計、関係団体の財政状況及び健全化判断比率'!B69="","",'各会計、関係団体の財政状況及び健全化判断比率'!B69)</f>
        <v>一関地区広域行政組合（特別会計）</v>
      </c>
      <c r="BZ35" s="585"/>
      <c r="CA35" s="585"/>
      <c r="CB35" s="585"/>
      <c r="CC35" s="585"/>
      <c r="CD35" s="585"/>
      <c r="CE35" s="585"/>
      <c r="CF35" s="585"/>
      <c r="CG35" s="585"/>
      <c r="CH35" s="585"/>
      <c r="CI35" s="585"/>
      <c r="CJ35" s="585"/>
      <c r="CK35" s="585"/>
      <c r="CL35" s="585"/>
      <c r="CM35" s="585"/>
      <c r="CN35" s="175"/>
      <c r="CO35" s="584">
        <f t="shared" ref="CO35:CO43" si="3">IF(CQ35="","",CO34+1)</f>
        <v>22</v>
      </c>
      <c r="CP35" s="584"/>
      <c r="CQ35" s="585" t="str">
        <f>IF('各会計、関係団体の財政状況及び健全化判断比率'!BS8="","",'各会計、関係団体の財政状況及び健全化判断比率'!BS8)</f>
        <v>一関地区土地開発公社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f>IF(E36="","",C35+1)</f>
        <v>3</v>
      </c>
      <c r="D36" s="584"/>
      <c r="E36" s="585" t="str">
        <f>IF('各会計、関係団体の財政状況及び健全化判断比率'!B9="","",'各会計、関係団体の財政状況及び健全化判断比率'!B9)</f>
        <v>市営バス事業特別会計</v>
      </c>
      <c r="F36" s="585"/>
      <c r="G36" s="585"/>
      <c r="H36" s="585"/>
      <c r="I36" s="585"/>
      <c r="J36" s="585"/>
      <c r="K36" s="585"/>
      <c r="L36" s="585"/>
      <c r="M36" s="585"/>
      <c r="N36" s="585"/>
      <c r="O36" s="585"/>
      <c r="P36" s="585"/>
      <c r="Q36" s="585"/>
      <c r="R36" s="585"/>
      <c r="S36" s="585"/>
      <c r="T36" s="175"/>
      <c r="U36" s="584">
        <f t="shared" ref="U36:U43" si="4">IF(W36="","",U35+1)</f>
        <v>8</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11</v>
      </c>
      <c r="AN36" s="584"/>
      <c r="AO36" s="585" t="str">
        <f>IF('各会計、関係団体の財政状況及び健全化判断比率'!B33="","",'各会計、関係団体の財政状況及び健全化判断比率'!B33)</f>
        <v>一関市下水道事業</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17</v>
      </c>
      <c r="BX36" s="584"/>
      <c r="BY36" s="585" t="str">
        <f>IF('各会計、関係団体の財政状況及び健全化判断比率'!B70="","",'各会計、関係団体の財政状況及び健全化判断比率'!B70)</f>
        <v>岩手県市町村総合事務組合（一般会計）</v>
      </c>
      <c r="BZ36" s="585"/>
      <c r="CA36" s="585"/>
      <c r="CB36" s="585"/>
      <c r="CC36" s="585"/>
      <c r="CD36" s="585"/>
      <c r="CE36" s="585"/>
      <c r="CF36" s="585"/>
      <c r="CG36" s="585"/>
      <c r="CH36" s="585"/>
      <c r="CI36" s="585"/>
      <c r="CJ36" s="585"/>
      <c r="CK36" s="585"/>
      <c r="CL36" s="585"/>
      <c r="CM36" s="585"/>
      <c r="CN36" s="175"/>
      <c r="CO36" s="584">
        <f t="shared" si="3"/>
        <v>23</v>
      </c>
      <c r="CP36" s="584"/>
      <c r="CQ36" s="585" t="str">
        <f>IF('各会計、関係団体の財政状況及び健全化判断比率'!BS9="","",'各会計、関係団体の財政状況及び健全化判断比率'!BS9)</f>
        <v>花泉観光開発</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f>IF(E37="","",C36+1)</f>
        <v>4</v>
      </c>
      <c r="D37" s="584"/>
      <c r="E37" s="585" t="str">
        <f>IF('各会計、関係団体の財政状況及び健全化判断比率'!B10="","",'各会計、関係団体の財政状況及び健全化判断比率'!B10)</f>
        <v>物品調達特別会計</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12</v>
      </c>
      <c r="AN37" s="584"/>
      <c r="AO37" s="585" t="str">
        <f>IF('各会計、関係団体の財政状況及び健全化判断比率'!B34="","",'各会計、関係団体の財政状況及び健全化判断比率'!B34)</f>
        <v>一関市病院事業</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18</v>
      </c>
      <c r="BX37" s="584"/>
      <c r="BY37" s="585" t="str">
        <f>IF('各会計、関係団体の財政状況及び健全化判断比率'!B71="","",'各会計、関係団体の財政状況及び健全化判断比率'!B71)</f>
        <v>岩手県市町村総合事務組合（特別会計）</v>
      </c>
      <c r="BZ37" s="585"/>
      <c r="CA37" s="585"/>
      <c r="CB37" s="585"/>
      <c r="CC37" s="585"/>
      <c r="CD37" s="585"/>
      <c r="CE37" s="585"/>
      <c r="CF37" s="585"/>
      <c r="CG37" s="585"/>
      <c r="CH37" s="585"/>
      <c r="CI37" s="585"/>
      <c r="CJ37" s="585"/>
      <c r="CK37" s="585"/>
      <c r="CL37" s="585"/>
      <c r="CM37" s="585"/>
      <c r="CN37" s="175"/>
      <c r="CO37" s="584">
        <f t="shared" si="3"/>
        <v>24</v>
      </c>
      <c r="CP37" s="584"/>
      <c r="CQ37" s="585" t="str">
        <f>IF('各会計、関係団体の財政状況及び健全化判断比率'!BS10="","",'各会計、関係団体の財政状況及び健全化判断比率'!BS10)</f>
        <v>室根総合開発</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f t="shared" ref="C38:C43" si="5">IF(E38="","",C37+1)</f>
        <v>5</v>
      </c>
      <c r="D38" s="584"/>
      <c r="E38" s="585" t="str">
        <f>IF('各会計、関係団体の財政状況及び健全化判断比率'!B11="","",'各会計、関係団体の財政状況及び健全化判断比率'!B11)</f>
        <v>工業団地整備事業特別会計</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19</v>
      </c>
      <c r="BX38" s="584"/>
      <c r="BY38" s="585" t="str">
        <f>IF('各会計、関係団体の財政状況及び健全化判断比率'!B72="","",'各会計、関係団体の財政状況及び健全化判断比率'!B72)</f>
        <v>岩手県後期高齢者医療広域連合（一般会計）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20</v>
      </c>
      <c r="BX39" s="584"/>
      <c r="BY39" s="585" t="str">
        <f>IF('各会計、関係団体の財政状況及び健全化判断比率'!B73="","",'各会計、関係団体の財政状況及び健全化判断比率'!B73)</f>
        <v>岩手県後期高齢者医療広域連合（特別会計）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3iJPhHFum2yOGHF+hTigaAIwj0Yj+697+mkSyJBG/DAzBT0/2aM0EAuvr96b4IMwi/yYitsJn8nDWt3/qDKKLg==" saltValue="2h8br7ht1bIfsuVdSKMW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36" t="s">
        <v>539</v>
      </c>
      <c r="D34" s="1136"/>
      <c r="E34" s="1137"/>
      <c r="F34" s="32">
        <v>5.05</v>
      </c>
      <c r="G34" s="33">
        <v>10.35</v>
      </c>
      <c r="H34" s="33">
        <v>10.14</v>
      </c>
      <c r="I34" s="33">
        <v>11.07</v>
      </c>
      <c r="J34" s="34">
        <v>9.9600000000000009</v>
      </c>
      <c r="K34" s="22"/>
      <c r="L34" s="22"/>
      <c r="M34" s="22"/>
      <c r="N34" s="22"/>
      <c r="O34" s="22"/>
      <c r="P34" s="22"/>
    </row>
    <row r="35" spans="1:16" ht="39" customHeight="1" x14ac:dyDescent="0.2">
      <c r="A35" s="22"/>
      <c r="B35" s="35"/>
      <c r="C35" s="1132" t="s">
        <v>540</v>
      </c>
      <c r="D35" s="1132"/>
      <c r="E35" s="1133"/>
      <c r="F35" s="36">
        <v>4.55</v>
      </c>
      <c r="G35" s="37">
        <v>4.4000000000000004</v>
      </c>
      <c r="H35" s="37">
        <v>5.0599999999999996</v>
      </c>
      <c r="I35" s="37">
        <v>4.4000000000000004</v>
      </c>
      <c r="J35" s="38">
        <v>4.29</v>
      </c>
      <c r="K35" s="22"/>
      <c r="L35" s="22"/>
      <c r="M35" s="22"/>
      <c r="N35" s="22"/>
      <c r="O35" s="22"/>
      <c r="P35" s="22"/>
    </row>
    <row r="36" spans="1:16" ht="39" customHeight="1" x14ac:dyDescent="0.2">
      <c r="A36" s="22"/>
      <c r="B36" s="35"/>
      <c r="C36" s="1132" t="s">
        <v>541</v>
      </c>
      <c r="D36" s="1132"/>
      <c r="E36" s="1133"/>
      <c r="F36" s="36">
        <v>2.2599999999999998</v>
      </c>
      <c r="G36" s="37">
        <v>2.54</v>
      </c>
      <c r="H36" s="37">
        <v>2.96</v>
      </c>
      <c r="I36" s="37">
        <v>3.63</v>
      </c>
      <c r="J36" s="38">
        <v>3.48</v>
      </c>
      <c r="K36" s="22"/>
      <c r="L36" s="22"/>
      <c r="M36" s="22"/>
      <c r="N36" s="22"/>
      <c r="O36" s="22"/>
      <c r="P36" s="22"/>
    </row>
    <row r="37" spans="1:16" ht="39" customHeight="1" x14ac:dyDescent="0.2">
      <c r="A37" s="22"/>
      <c r="B37" s="35"/>
      <c r="C37" s="1132" t="s">
        <v>542</v>
      </c>
      <c r="D37" s="1132"/>
      <c r="E37" s="1133"/>
      <c r="F37" s="36" t="s">
        <v>494</v>
      </c>
      <c r="G37" s="37">
        <v>0.35</v>
      </c>
      <c r="H37" s="37">
        <v>0.56000000000000005</v>
      </c>
      <c r="I37" s="37">
        <v>0.77</v>
      </c>
      <c r="J37" s="38">
        <v>1.1100000000000001</v>
      </c>
      <c r="K37" s="22"/>
      <c r="L37" s="22"/>
      <c r="M37" s="22"/>
      <c r="N37" s="22"/>
      <c r="O37" s="22"/>
      <c r="P37" s="22"/>
    </row>
    <row r="38" spans="1:16" ht="39" customHeight="1" x14ac:dyDescent="0.2">
      <c r="A38" s="22"/>
      <c r="B38" s="35"/>
      <c r="C38" s="1132" t="s">
        <v>543</v>
      </c>
      <c r="D38" s="1132"/>
      <c r="E38" s="1133"/>
      <c r="F38" s="36">
        <v>0.13</v>
      </c>
      <c r="G38" s="37">
        <v>0.12</v>
      </c>
      <c r="H38" s="37">
        <v>0.12</v>
      </c>
      <c r="I38" s="37">
        <v>0</v>
      </c>
      <c r="J38" s="38">
        <v>0.65</v>
      </c>
      <c r="K38" s="22"/>
      <c r="L38" s="22"/>
      <c r="M38" s="22"/>
      <c r="N38" s="22"/>
      <c r="O38" s="22"/>
      <c r="P38" s="22"/>
    </row>
    <row r="39" spans="1:16" ht="39" customHeight="1" x14ac:dyDescent="0.2">
      <c r="A39" s="22"/>
      <c r="B39" s="35"/>
      <c r="C39" s="1132" t="s">
        <v>544</v>
      </c>
      <c r="D39" s="1132"/>
      <c r="E39" s="1133"/>
      <c r="F39" s="36">
        <v>0.4</v>
      </c>
      <c r="G39" s="37">
        <v>0.15</v>
      </c>
      <c r="H39" s="37">
        <v>0.22</v>
      </c>
      <c r="I39" s="37">
        <v>0.27</v>
      </c>
      <c r="J39" s="38">
        <v>0.64</v>
      </c>
      <c r="K39" s="22"/>
      <c r="L39" s="22"/>
      <c r="M39" s="22"/>
      <c r="N39" s="22"/>
      <c r="O39" s="22"/>
      <c r="P39" s="22"/>
    </row>
    <row r="40" spans="1:16" ht="39" customHeight="1" x14ac:dyDescent="0.2">
      <c r="A40" s="22"/>
      <c r="B40" s="35"/>
      <c r="C40" s="1132" t="s">
        <v>545</v>
      </c>
      <c r="D40" s="1132"/>
      <c r="E40" s="1133"/>
      <c r="F40" s="36">
        <v>0.22</v>
      </c>
      <c r="G40" s="37">
        <v>0.27</v>
      </c>
      <c r="H40" s="37">
        <v>0.31</v>
      </c>
      <c r="I40" s="37">
        <v>0.35</v>
      </c>
      <c r="J40" s="38">
        <v>0.39</v>
      </c>
      <c r="K40" s="22"/>
      <c r="L40" s="22"/>
      <c r="M40" s="22"/>
      <c r="N40" s="22"/>
      <c r="O40" s="22"/>
      <c r="P40" s="22"/>
    </row>
    <row r="41" spans="1:16" ht="39" customHeight="1" x14ac:dyDescent="0.2">
      <c r="A41" s="22"/>
      <c r="B41" s="35"/>
      <c r="C41" s="1132" t="s">
        <v>546</v>
      </c>
      <c r="D41" s="1132"/>
      <c r="E41" s="1133"/>
      <c r="F41" s="36">
        <v>0</v>
      </c>
      <c r="G41" s="37">
        <v>0</v>
      </c>
      <c r="H41" s="37">
        <v>0</v>
      </c>
      <c r="I41" s="37">
        <v>0</v>
      </c>
      <c r="J41" s="38">
        <v>0.02</v>
      </c>
      <c r="K41" s="22"/>
      <c r="L41" s="22"/>
      <c r="M41" s="22"/>
      <c r="N41" s="22"/>
      <c r="O41" s="22"/>
      <c r="P41" s="22"/>
    </row>
    <row r="42" spans="1:16" ht="39" customHeight="1" x14ac:dyDescent="0.2">
      <c r="A42" s="22"/>
      <c r="B42" s="39"/>
      <c r="C42" s="1132" t="s">
        <v>547</v>
      </c>
      <c r="D42" s="1132"/>
      <c r="E42" s="1133"/>
      <c r="F42" s="36" t="s">
        <v>494</v>
      </c>
      <c r="G42" s="37" t="s">
        <v>494</v>
      </c>
      <c r="H42" s="37" t="s">
        <v>494</v>
      </c>
      <c r="I42" s="37" t="s">
        <v>494</v>
      </c>
      <c r="J42" s="38" t="s">
        <v>494</v>
      </c>
      <c r="K42" s="22"/>
      <c r="L42" s="22"/>
      <c r="M42" s="22"/>
      <c r="N42" s="22"/>
      <c r="O42" s="22"/>
      <c r="P42" s="22"/>
    </row>
    <row r="43" spans="1:16" ht="39" customHeight="1" thickBot="1" x14ac:dyDescent="0.25">
      <c r="A43" s="22"/>
      <c r="B43" s="40"/>
      <c r="C43" s="1134" t="s">
        <v>548</v>
      </c>
      <c r="D43" s="1134"/>
      <c r="E43" s="1135"/>
      <c r="F43" s="41">
        <v>0.47</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hKvmbCYGATwnKyyoF9WnEoDGCIPU3jY35kDy1EAS+d0FPlr6nEXzjiTnaNxqoqPSuTPA3jHseaf8qDfcn2yVw==" saltValue="dmJndiLR+ask+1D1+Ed8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9242</v>
      </c>
      <c r="L45" s="58">
        <v>9028</v>
      </c>
      <c r="M45" s="58">
        <v>8940</v>
      </c>
      <c r="N45" s="58">
        <v>9005</v>
      </c>
      <c r="O45" s="59">
        <v>9007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x14ac:dyDescent="0.2">
      <c r="A48" s="46"/>
      <c r="B48" s="1140"/>
      <c r="C48" s="1141"/>
      <c r="D48" s="60"/>
      <c r="E48" s="1146" t="s">
        <v>13</v>
      </c>
      <c r="F48" s="1146"/>
      <c r="G48" s="1146"/>
      <c r="H48" s="1146"/>
      <c r="I48" s="1146"/>
      <c r="J48" s="1147"/>
      <c r="K48" s="61">
        <v>2866</v>
      </c>
      <c r="L48" s="62">
        <v>2482</v>
      </c>
      <c r="M48" s="62">
        <v>2547</v>
      </c>
      <c r="N48" s="62">
        <v>2398</v>
      </c>
      <c r="O48" s="63">
        <v>2271</v>
      </c>
      <c r="P48" s="46"/>
      <c r="Q48" s="46"/>
      <c r="R48" s="46"/>
      <c r="S48" s="46"/>
      <c r="T48" s="46"/>
      <c r="U48" s="46"/>
    </row>
    <row r="49" spans="1:21" ht="30.75" customHeight="1" x14ac:dyDescent="0.2">
      <c r="A49" s="46"/>
      <c r="B49" s="1140"/>
      <c r="C49" s="1141"/>
      <c r="D49" s="60"/>
      <c r="E49" s="1146" t="s">
        <v>14</v>
      </c>
      <c r="F49" s="1146"/>
      <c r="G49" s="1146"/>
      <c r="H49" s="1146"/>
      <c r="I49" s="1146"/>
      <c r="J49" s="1147"/>
      <c r="K49" s="61">
        <v>54</v>
      </c>
      <c r="L49" s="62">
        <v>54</v>
      </c>
      <c r="M49" s="62">
        <v>46</v>
      </c>
      <c r="N49" s="62">
        <v>13</v>
      </c>
      <c r="O49" s="63">
        <v>4</v>
      </c>
      <c r="P49" s="46"/>
      <c r="Q49" s="46"/>
      <c r="R49" s="46"/>
      <c r="S49" s="46"/>
      <c r="T49" s="46"/>
      <c r="U49" s="46"/>
    </row>
    <row r="50" spans="1:21" ht="30.75" customHeight="1" x14ac:dyDescent="0.2">
      <c r="A50" s="46"/>
      <c r="B50" s="1140"/>
      <c r="C50" s="1141"/>
      <c r="D50" s="60"/>
      <c r="E50" s="1146" t="s">
        <v>15</v>
      </c>
      <c r="F50" s="1146"/>
      <c r="G50" s="1146"/>
      <c r="H50" s="1146"/>
      <c r="I50" s="1146"/>
      <c r="J50" s="1147"/>
      <c r="K50" s="61">
        <v>285</v>
      </c>
      <c r="L50" s="62">
        <v>222</v>
      </c>
      <c r="M50" s="62">
        <v>243</v>
      </c>
      <c r="N50" s="62">
        <v>206</v>
      </c>
      <c r="O50" s="63">
        <v>135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494</v>
      </c>
      <c r="L51" s="62" t="s">
        <v>494</v>
      </c>
      <c r="M51" s="62" t="s">
        <v>494</v>
      </c>
      <c r="N51" s="62" t="s">
        <v>494</v>
      </c>
      <c r="O51" s="63" t="s">
        <v>494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8954</v>
      </c>
      <c r="L52" s="62">
        <v>8775</v>
      </c>
      <c r="M52" s="62">
        <v>8573</v>
      </c>
      <c r="N52" s="62">
        <v>8510</v>
      </c>
      <c r="O52" s="63">
        <v>8416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3493</v>
      </c>
      <c r="L53" s="67">
        <v>3011</v>
      </c>
      <c r="M53" s="67">
        <v>3203</v>
      </c>
      <c r="N53" s="67">
        <v>3112</v>
      </c>
      <c r="O53" s="68">
        <v>3001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9aV79vTW398H81li7kenPtCGTynvQcua2Zhpj8CGvhPWUca+pH2u20SxE+aafM9cnAc3wL4h3kK7iz6AL4jLg==" saltValue="kL8AGHLuKaHq2KJsCFrN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533</v>
      </c>
      <c r="J40" s="101" t="s">
        <v>534</v>
      </c>
      <c r="K40" s="101" t="s">
        <v>535</v>
      </c>
      <c r="L40" s="101" t="s">
        <v>536</v>
      </c>
      <c r="M40" s="102" t="s">
        <v>537</v>
      </c>
    </row>
    <row r="41" spans="2:13" ht="27.75" customHeight="1" x14ac:dyDescent="0.2">
      <c r="B41" s="1169" t="s">
        <v>30</v>
      </c>
      <c r="C41" s="1170"/>
      <c r="D41" s="103"/>
      <c r="E41" s="1175" t="s">
        <v>31</v>
      </c>
      <c r="F41" s="1175"/>
      <c r="G41" s="1175"/>
      <c r="H41" s="1176"/>
      <c r="I41" s="342">
        <v>79254</v>
      </c>
      <c r="J41" s="343">
        <v>75610</v>
      </c>
      <c r="K41" s="343">
        <v>72243</v>
      </c>
      <c r="L41" s="343">
        <v>70512</v>
      </c>
      <c r="M41" s="344">
        <v>66838</v>
      </c>
    </row>
    <row r="42" spans="2:13" ht="27.75" customHeight="1" x14ac:dyDescent="0.2">
      <c r="B42" s="1171"/>
      <c r="C42" s="1172"/>
      <c r="D42" s="104"/>
      <c r="E42" s="1177" t="s">
        <v>32</v>
      </c>
      <c r="F42" s="1177"/>
      <c r="G42" s="1177"/>
      <c r="H42" s="1178"/>
      <c r="I42" s="345">
        <v>1493</v>
      </c>
      <c r="J42" s="346">
        <v>1327</v>
      </c>
      <c r="K42" s="346">
        <v>1179</v>
      </c>
      <c r="L42" s="346">
        <v>1060</v>
      </c>
      <c r="M42" s="347">
        <v>964</v>
      </c>
    </row>
    <row r="43" spans="2:13" ht="27.75" customHeight="1" x14ac:dyDescent="0.2">
      <c r="B43" s="1171"/>
      <c r="C43" s="1172"/>
      <c r="D43" s="104"/>
      <c r="E43" s="1177" t="s">
        <v>33</v>
      </c>
      <c r="F43" s="1177"/>
      <c r="G43" s="1177"/>
      <c r="H43" s="1178"/>
      <c r="I43" s="345">
        <v>30626</v>
      </c>
      <c r="J43" s="346">
        <v>28795</v>
      </c>
      <c r="K43" s="346">
        <v>27094</v>
      </c>
      <c r="L43" s="346">
        <v>24529</v>
      </c>
      <c r="M43" s="347">
        <v>23229</v>
      </c>
    </row>
    <row r="44" spans="2:13" ht="27.75" customHeight="1" x14ac:dyDescent="0.2">
      <c r="B44" s="1171"/>
      <c r="C44" s="1172"/>
      <c r="D44" s="104"/>
      <c r="E44" s="1177" t="s">
        <v>34</v>
      </c>
      <c r="F44" s="1177"/>
      <c r="G44" s="1177"/>
      <c r="H44" s="1178"/>
      <c r="I44" s="345">
        <v>126</v>
      </c>
      <c r="J44" s="346">
        <v>78</v>
      </c>
      <c r="K44" s="346">
        <v>30</v>
      </c>
      <c r="L44" s="346">
        <v>15</v>
      </c>
      <c r="M44" s="347">
        <v>11</v>
      </c>
    </row>
    <row r="45" spans="2:13" ht="27.75" customHeight="1" x14ac:dyDescent="0.2">
      <c r="B45" s="1171"/>
      <c r="C45" s="1172"/>
      <c r="D45" s="104"/>
      <c r="E45" s="1177" t="s">
        <v>35</v>
      </c>
      <c r="F45" s="1177"/>
      <c r="G45" s="1177"/>
      <c r="H45" s="1178"/>
      <c r="I45" s="345">
        <v>10658</v>
      </c>
      <c r="J45" s="346">
        <v>10650</v>
      </c>
      <c r="K45" s="346">
        <v>10484</v>
      </c>
      <c r="L45" s="346">
        <v>10277</v>
      </c>
      <c r="M45" s="347">
        <v>10405</v>
      </c>
    </row>
    <row r="46" spans="2:13" ht="27.75" customHeight="1" x14ac:dyDescent="0.2">
      <c r="B46" s="1171"/>
      <c r="C46" s="1172"/>
      <c r="D46" s="105"/>
      <c r="E46" s="1177" t="s">
        <v>36</v>
      </c>
      <c r="F46" s="1177"/>
      <c r="G46" s="1177"/>
      <c r="H46" s="1178"/>
      <c r="I46" s="345">
        <v>104</v>
      </c>
      <c r="J46" s="346">
        <v>123</v>
      </c>
      <c r="K46" s="346">
        <v>116</v>
      </c>
      <c r="L46" s="346">
        <v>107</v>
      </c>
      <c r="M46" s="347">
        <v>95</v>
      </c>
    </row>
    <row r="47" spans="2:13" ht="27.75" customHeight="1" x14ac:dyDescent="0.2">
      <c r="B47" s="1171"/>
      <c r="C47" s="1172"/>
      <c r="D47" s="106"/>
      <c r="E47" s="1179" t="s">
        <v>37</v>
      </c>
      <c r="F47" s="1180"/>
      <c r="G47" s="1180"/>
      <c r="H47" s="1181"/>
      <c r="I47" s="345" t="s">
        <v>494</v>
      </c>
      <c r="J47" s="346" t="s">
        <v>494</v>
      </c>
      <c r="K47" s="346" t="s">
        <v>494</v>
      </c>
      <c r="L47" s="346" t="s">
        <v>494</v>
      </c>
      <c r="M47" s="347" t="s">
        <v>494</v>
      </c>
    </row>
    <row r="48" spans="2:13" ht="27.75" customHeight="1" x14ac:dyDescent="0.2">
      <c r="B48" s="1171"/>
      <c r="C48" s="1172"/>
      <c r="D48" s="104"/>
      <c r="E48" s="1177" t="s">
        <v>38</v>
      </c>
      <c r="F48" s="1177"/>
      <c r="G48" s="1177"/>
      <c r="H48" s="1178"/>
      <c r="I48" s="345" t="s">
        <v>494</v>
      </c>
      <c r="J48" s="346" t="s">
        <v>494</v>
      </c>
      <c r="K48" s="346" t="s">
        <v>494</v>
      </c>
      <c r="L48" s="346" t="s">
        <v>494</v>
      </c>
      <c r="M48" s="347" t="s">
        <v>494</v>
      </c>
    </row>
    <row r="49" spans="2:13" ht="27.75" customHeight="1" x14ac:dyDescent="0.2">
      <c r="B49" s="1173"/>
      <c r="C49" s="1174"/>
      <c r="D49" s="104"/>
      <c r="E49" s="1177" t="s">
        <v>39</v>
      </c>
      <c r="F49" s="1177"/>
      <c r="G49" s="1177"/>
      <c r="H49" s="1178"/>
      <c r="I49" s="345" t="s">
        <v>494</v>
      </c>
      <c r="J49" s="346" t="s">
        <v>494</v>
      </c>
      <c r="K49" s="346" t="s">
        <v>494</v>
      </c>
      <c r="L49" s="346" t="s">
        <v>494</v>
      </c>
      <c r="M49" s="347" t="s">
        <v>494</v>
      </c>
    </row>
    <row r="50" spans="2:13" ht="27.75" customHeight="1" x14ac:dyDescent="0.2">
      <c r="B50" s="1182" t="s">
        <v>40</v>
      </c>
      <c r="C50" s="1183"/>
      <c r="D50" s="107"/>
      <c r="E50" s="1177" t="s">
        <v>41</v>
      </c>
      <c r="F50" s="1177"/>
      <c r="G50" s="1177"/>
      <c r="H50" s="1178"/>
      <c r="I50" s="345">
        <v>22355</v>
      </c>
      <c r="J50" s="346">
        <v>18786</v>
      </c>
      <c r="K50" s="346">
        <v>19702</v>
      </c>
      <c r="L50" s="346">
        <v>17945</v>
      </c>
      <c r="M50" s="347">
        <v>18606</v>
      </c>
    </row>
    <row r="51" spans="2:13" ht="27.75" customHeight="1" x14ac:dyDescent="0.2">
      <c r="B51" s="1171"/>
      <c r="C51" s="1172"/>
      <c r="D51" s="104"/>
      <c r="E51" s="1177" t="s">
        <v>42</v>
      </c>
      <c r="F51" s="1177"/>
      <c r="G51" s="1177"/>
      <c r="H51" s="1178"/>
      <c r="I51" s="345">
        <v>642</v>
      </c>
      <c r="J51" s="346">
        <v>510</v>
      </c>
      <c r="K51" s="346">
        <v>395</v>
      </c>
      <c r="L51" s="346">
        <v>336</v>
      </c>
      <c r="M51" s="347">
        <v>296</v>
      </c>
    </row>
    <row r="52" spans="2:13" ht="27.75" customHeight="1" x14ac:dyDescent="0.2">
      <c r="B52" s="1173"/>
      <c r="C52" s="1174"/>
      <c r="D52" s="104"/>
      <c r="E52" s="1177" t="s">
        <v>43</v>
      </c>
      <c r="F52" s="1177"/>
      <c r="G52" s="1177"/>
      <c r="H52" s="1178"/>
      <c r="I52" s="345">
        <v>74179</v>
      </c>
      <c r="J52" s="346">
        <v>72692</v>
      </c>
      <c r="K52" s="346">
        <v>69065</v>
      </c>
      <c r="L52" s="346">
        <v>65691</v>
      </c>
      <c r="M52" s="347">
        <v>64900</v>
      </c>
    </row>
    <row r="53" spans="2:13" ht="27.75" customHeight="1" thickBot="1" x14ac:dyDescent="0.25">
      <c r="B53" s="1184" t="s">
        <v>19</v>
      </c>
      <c r="C53" s="1185"/>
      <c r="D53" s="108"/>
      <c r="E53" s="1186" t="s">
        <v>44</v>
      </c>
      <c r="F53" s="1186"/>
      <c r="G53" s="1186"/>
      <c r="H53" s="1187"/>
      <c r="I53" s="348">
        <v>25085</v>
      </c>
      <c r="J53" s="349">
        <v>24594</v>
      </c>
      <c r="K53" s="349">
        <v>21985</v>
      </c>
      <c r="L53" s="349">
        <v>22530</v>
      </c>
      <c r="M53" s="350">
        <v>17740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KmHjWIj0N66w18YQJrhpWZ0aF35m4O2ROVvjMs+bzE0b1LKZUsKIbe7oEcJ7143FqegPOhrR0Dxhn0dkMWM13Q==" saltValue="6K/ByRvxb5Gws9fnCt2w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535</v>
      </c>
      <c r="G54" s="117" t="s">
        <v>536</v>
      </c>
      <c r="H54" s="118" t="s">
        <v>537</v>
      </c>
    </row>
    <row r="55" spans="2:8" ht="52.5" customHeight="1" x14ac:dyDescent="0.2">
      <c r="B55" s="119"/>
      <c r="C55" s="1196" t="s">
        <v>46</v>
      </c>
      <c r="D55" s="1196"/>
      <c r="E55" s="1197"/>
      <c r="F55" s="120">
        <v>3898</v>
      </c>
      <c r="G55" s="120">
        <v>3752</v>
      </c>
      <c r="H55" s="121">
        <v>3448</v>
      </c>
    </row>
    <row r="56" spans="2:8" ht="52.5" customHeight="1" x14ac:dyDescent="0.2">
      <c r="B56" s="122"/>
      <c r="C56" s="1198" t="s">
        <v>47</v>
      </c>
      <c r="D56" s="1198"/>
      <c r="E56" s="1199"/>
      <c r="F56" s="123">
        <v>13135</v>
      </c>
      <c r="G56" s="123">
        <v>10515</v>
      </c>
      <c r="H56" s="124">
        <v>10662</v>
      </c>
    </row>
    <row r="57" spans="2:8" ht="53.25" customHeight="1" x14ac:dyDescent="0.2">
      <c r="B57" s="122"/>
      <c r="C57" s="1200" t="s">
        <v>48</v>
      </c>
      <c r="D57" s="1200"/>
      <c r="E57" s="1201"/>
      <c r="F57" s="125">
        <v>4074</v>
      </c>
      <c r="G57" s="125">
        <v>4575</v>
      </c>
      <c r="H57" s="126">
        <v>4927</v>
      </c>
    </row>
    <row r="58" spans="2:8" ht="45.75" customHeight="1" x14ac:dyDescent="0.2">
      <c r="B58" s="127"/>
      <c r="C58" s="1188" t="s">
        <v>565</v>
      </c>
      <c r="D58" s="1189"/>
      <c r="E58" s="1190"/>
      <c r="F58" s="128">
        <v>1000</v>
      </c>
      <c r="G58" s="128">
        <v>1877</v>
      </c>
      <c r="H58" s="129">
        <v>2221</v>
      </c>
    </row>
    <row r="59" spans="2:8" ht="45.75" customHeight="1" x14ac:dyDescent="0.2">
      <c r="B59" s="127"/>
      <c r="C59" s="1188" t="s">
        <v>566</v>
      </c>
      <c r="D59" s="1189"/>
      <c r="E59" s="1190"/>
      <c r="F59" s="128">
        <v>2741</v>
      </c>
      <c r="G59" s="128">
        <v>2397</v>
      </c>
      <c r="H59" s="129">
        <v>2005</v>
      </c>
    </row>
    <row r="60" spans="2:8" ht="45.75" customHeight="1" x14ac:dyDescent="0.2">
      <c r="B60" s="127"/>
      <c r="C60" s="1188" t="s">
        <v>567</v>
      </c>
      <c r="D60" s="1189"/>
      <c r="E60" s="1190"/>
      <c r="F60" s="128" t="s">
        <v>554</v>
      </c>
      <c r="G60" s="128" t="s">
        <v>554</v>
      </c>
      <c r="H60" s="129">
        <v>400</v>
      </c>
    </row>
    <row r="61" spans="2:8" ht="45.75" customHeight="1" x14ac:dyDescent="0.2">
      <c r="B61" s="127"/>
      <c r="C61" s="1188" t="s">
        <v>568</v>
      </c>
      <c r="D61" s="1189"/>
      <c r="E61" s="1190"/>
      <c r="F61" s="128">
        <v>300</v>
      </c>
      <c r="G61" s="128">
        <v>300</v>
      </c>
      <c r="H61" s="129">
        <v>300</v>
      </c>
    </row>
    <row r="62" spans="2:8" ht="45.75" customHeight="1" thickBot="1" x14ac:dyDescent="0.25">
      <c r="B62" s="130"/>
      <c r="C62" s="1191" t="s">
        <v>569</v>
      </c>
      <c r="D62" s="1192"/>
      <c r="E62" s="1193"/>
      <c r="F62" s="131">
        <v>1</v>
      </c>
      <c r="G62" s="131">
        <v>1</v>
      </c>
      <c r="H62" s="132">
        <v>1</v>
      </c>
    </row>
    <row r="63" spans="2:8" ht="52.5" customHeight="1" thickBot="1" x14ac:dyDescent="0.25">
      <c r="B63" s="133"/>
      <c r="C63" s="1194" t="s">
        <v>49</v>
      </c>
      <c r="D63" s="1194"/>
      <c r="E63" s="1195"/>
      <c r="F63" s="134">
        <v>21107</v>
      </c>
      <c r="G63" s="134">
        <v>18842</v>
      </c>
      <c r="H63" s="135">
        <v>19037</v>
      </c>
    </row>
    <row r="64" spans="2:8" ht="13.2" x14ac:dyDescent="0.2"/>
  </sheetData>
  <sheetProtection algorithmName="SHA-512" hashValue="uZDgkQxmXxYRgWtqqPXrj39/n59BiKRElWK1JhD9Aqd9WiqBzG5/rzHnMwlkWWgENmAn2PwF/1iOPQ9Poh907w==" saltValue="POYGjw3toPjsO9QVKB9z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532</v>
      </c>
      <c r="G2" s="149"/>
      <c r="H2" s="150"/>
    </row>
    <row r="3" spans="1:8" x14ac:dyDescent="0.2">
      <c r="A3" s="146" t="s">
        <v>525</v>
      </c>
      <c r="B3" s="151"/>
      <c r="C3" s="152"/>
      <c r="D3" s="153">
        <v>79074</v>
      </c>
      <c r="E3" s="154"/>
      <c r="F3" s="155">
        <v>72051</v>
      </c>
      <c r="G3" s="156"/>
      <c r="H3" s="157"/>
    </row>
    <row r="4" spans="1:8" x14ac:dyDescent="0.2">
      <c r="A4" s="158"/>
      <c r="B4" s="159"/>
      <c r="C4" s="160"/>
      <c r="D4" s="161">
        <v>44644</v>
      </c>
      <c r="E4" s="162"/>
      <c r="F4" s="163">
        <v>34140</v>
      </c>
      <c r="G4" s="164"/>
      <c r="H4" s="165"/>
    </row>
    <row r="5" spans="1:8" x14ac:dyDescent="0.2">
      <c r="A5" s="146" t="s">
        <v>527</v>
      </c>
      <c r="B5" s="151"/>
      <c r="C5" s="152"/>
      <c r="D5" s="153">
        <v>58826</v>
      </c>
      <c r="E5" s="154"/>
      <c r="F5" s="155">
        <v>72756</v>
      </c>
      <c r="G5" s="156"/>
      <c r="H5" s="157"/>
    </row>
    <row r="6" spans="1:8" x14ac:dyDescent="0.2">
      <c r="A6" s="158"/>
      <c r="B6" s="159"/>
      <c r="C6" s="160"/>
      <c r="D6" s="161">
        <v>37485</v>
      </c>
      <c r="E6" s="162"/>
      <c r="F6" s="163">
        <v>32117</v>
      </c>
      <c r="G6" s="164"/>
      <c r="H6" s="165"/>
    </row>
    <row r="7" spans="1:8" x14ac:dyDescent="0.2">
      <c r="A7" s="146" t="s">
        <v>528</v>
      </c>
      <c r="B7" s="151"/>
      <c r="C7" s="152"/>
      <c r="D7" s="153">
        <v>52777</v>
      </c>
      <c r="E7" s="154"/>
      <c r="F7" s="155">
        <v>62281</v>
      </c>
      <c r="G7" s="156"/>
      <c r="H7" s="157"/>
    </row>
    <row r="8" spans="1:8" x14ac:dyDescent="0.2">
      <c r="A8" s="158"/>
      <c r="B8" s="159"/>
      <c r="C8" s="160"/>
      <c r="D8" s="161">
        <v>30129</v>
      </c>
      <c r="E8" s="162"/>
      <c r="F8" s="163">
        <v>38152</v>
      </c>
      <c r="G8" s="164"/>
      <c r="H8" s="165"/>
    </row>
    <row r="9" spans="1:8" x14ac:dyDescent="0.2">
      <c r="A9" s="146" t="s">
        <v>529</v>
      </c>
      <c r="B9" s="151"/>
      <c r="C9" s="152"/>
      <c r="D9" s="153">
        <v>81971</v>
      </c>
      <c r="E9" s="154"/>
      <c r="F9" s="155">
        <v>58940</v>
      </c>
      <c r="G9" s="156"/>
      <c r="H9" s="157"/>
    </row>
    <row r="10" spans="1:8" x14ac:dyDescent="0.2">
      <c r="A10" s="158"/>
      <c r="B10" s="159"/>
      <c r="C10" s="160"/>
      <c r="D10" s="161">
        <v>43505</v>
      </c>
      <c r="E10" s="162"/>
      <c r="F10" s="163">
        <v>33486</v>
      </c>
      <c r="G10" s="164"/>
      <c r="H10" s="165"/>
    </row>
    <row r="11" spans="1:8" x14ac:dyDescent="0.2">
      <c r="A11" s="146" t="s">
        <v>530</v>
      </c>
      <c r="B11" s="151"/>
      <c r="C11" s="152"/>
      <c r="D11" s="153">
        <v>67554</v>
      </c>
      <c r="E11" s="154"/>
      <c r="F11" s="155">
        <v>57336</v>
      </c>
      <c r="G11" s="156"/>
      <c r="H11" s="157"/>
    </row>
    <row r="12" spans="1:8" x14ac:dyDescent="0.2">
      <c r="A12" s="158"/>
      <c r="B12" s="159"/>
      <c r="C12" s="166"/>
      <c r="D12" s="161">
        <v>37978</v>
      </c>
      <c r="E12" s="162"/>
      <c r="F12" s="163">
        <v>34481</v>
      </c>
      <c r="G12" s="164"/>
      <c r="H12" s="165"/>
    </row>
    <row r="13" spans="1:8" x14ac:dyDescent="0.2">
      <c r="A13" s="146"/>
      <c r="B13" s="151"/>
      <c r="C13" s="152"/>
      <c r="D13" s="153">
        <v>68040</v>
      </c>
      <c r="E13" s="154"/>
      <c r="F13" s="155">
        <v>64673</v>
      </c>
      <c r="G13" s="167"/>
      <c r="H13" s="157"/>
    </row>
    <row r="14" spans="1:8" x14ac:dyDescent="0.2">
      <c r="A14" s="158"/>
      <c r="B14" s="159"/>
      <c r="C14" s="160"/>
      <c r="D14" s="161">
        <v>38748</v>
      </c>
      <c r="E14" s="162"/>
      <c r="F14" s="163">
        <v>34475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5.05</v>
      </c>
      <c r="C19" s="168">
        <f>ROUND(VALUE(SUBSTITUTE(実質収支比率等に係る経年分析!G$48,"▲","-")),2)</f>
        <v>10.35</v>
      </c>
      <c r="D19" s="168">
        <f>ROUND(VALUE(SUBSTITUTE(実質収支比率等に係る経年分析!H$48,"▲","-")),2)</f>
        <v>10.14</v>
      </c>
      <c r="E19" s="168">
        <f>ROUND(VALUE(SUBSTITUTE(実質収支比率等に係る経年分析!I$48,"▲","-")),2)</f>
        <v>11.07</v>
      </c>
      <c r="F19" s="168">
        <f>ROUND(VALUE(SUBSTITUTE(実質収支比率等に係る経年分析!J$48,"▲","-")),2)</f>
        <v>9.98</v>
      </c>
    </row>
    <row r="20" spans="1:11" x14ac:dyDescent="0.2">
      <c r="A20" s="168" t="s">
        <v>53</v>
      </c>
      <c r="B20" s="168">
        <f>ROUND(VALUE(SUBSTITUTE(実質収支比率等に係る経年分析!F$47,"▲","-")),2)</f>
        <v>9.64</v>
      </c>
      <c r="C20" s="168">
        <f>ROUND(VALUE(SUBSTITUTE(実質収支比率等に係る経年分析!G$47,"▲","-")),2)</f>
        <v>6.94</v>
      </c>
      <c r="D20" s="168">
        <f>ROUND(VALUE(SUBSTITUTE(実質収支比率等に係る経年分析!H$47,"▲","-")),2)</f>
        <v>9.4499999999999993</v>
      </c>
      <c r="E20" s="168">
        <f>ROUND(VALUE(SUBSTITUTE(実質収支比率等に係る経年分析!I$47,"▲","-")),2)</f>
        <v>9.26</v>
      </c>
      <c r="F20" s="168">
        <f>ROUND(VALUE(SUBSTITUTE(実質収支比率等に係る経年分析!J$47,"▲","-")),2)</f>
        <v>8.5</v>
      </c>
    </row>
    <row r="21" spans="1:11" x14ac:dyDescent="0.2">
      <c r="A21" s="168" t="s">
        <v>54</v>
      </c>
      <c r="B21" s="168">
        <f>IF(ISNUMBER(VALUE(SUBSTITUTE(実質収支比率等に係る経年分析!F$49,"▲","-"))),ROUND(VALUE(SUBSTITUTE(実質収支比率等に係る経年分析!F$49,"▲","-")),2),NA())</f>
        <v>2.68</v>
      </c>
      <c r="C21" s="168">
        <f>IF(ISNUMBER(VALUE(SUBSTITUTE(実質収支比率等に係る経年分析!G$49,"▲","-"))),ROUND(VALUE(SUBSTITUTE(実質収支比率等に係る経年分析!G$49,"▲","-")),2),NA())</f>
        <v>5.88</v>
      </c>
      <c r="D21" s="168">
        <f>IF(ISNUMBER(VALUE(SUBSTITUTE(実質収支比率等に係る経年分析!H$49,"▲","-"))),ROUND(VALUE(SUBSTITUTE(実質収支比率等に係る経年分析!H$49,"▲","-")),2),NA())</f>
        <v>2.59</v>
      </c>
      <c r="E21" s="168">
        <f>IF(ISNUMBER(VALUE(SUBSTITUTE(実質収支比率等に係る経年分析!I$49,"▲","-"))),ROUND(VALUE(SUBSTITUTE(実質収支比率等に係る経年分析!I$49,"▲","-")),2),NA())</f>
        <v>0.39</v>
      </c>
      <c r="F21" s="168">
        <f>IF(ISNUMBER(VALUE(SUBSTITUTE(実質収支比率等に係る経年分析!J$49,"▲","-"))),ROUND(VALUE(SUBSTITUTE(実質収支比率等に係る経年分析!J$49,"▲","-")),2),NA())</f>
        <v>-1.83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都市施設等管理特別会計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一関市工業用水道事業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0.39</v>
      </c>
    </row>
    <row r="31" spans="1:11" x14ac:dyDescent="0.2">
      <c r="A31" s="169" t="str">
        <f>IF(連結実質赤字比率に係る赤字・黒字の構成分析!C$39="",NA(),連結実質赤字比率に係る赤字・黒字の構成分析!C$39)</f>
        <v>国民健康保険特別会計（事業勘定）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0.64</v>
      </c>
    </row>
    <row r="32" spans="1:11" x14ac:dyDescent="0.2">
      <c r="A32" s="169" t="str">
        <f>IF(連結実質赤字比率に係る赤字・黒字の構成分析!C$38="",NA(),連結実質赤字比率に係る赤字・黒字の構成分析!C$38)</f>
        <v>工業団地整備事業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0.65</v>
      </c>
    </row>
    <row r="33" spans="1:16" x14ac:dyDescent="0.2">
      <c r="A33" s="169" t="str">
        <f>IF(連結実質赤字比率に係る赤字・黒字の構成分析!C$37="",NA(),連結実質赤字比率に係る赤字・黒字の構成分析!C$37)</f>
        <v>一関市下水道事業</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0.56000000000000005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1.1100000000000001</v>
      </c>
    </row>
    <row r="34" spans="1:16" x14ac:dyDescent="0.2">
      <c r="A34" s="169" t="str">
        <f>IF(連結実質赤字比率に係る赤字・黒字の構成分析!C$36="",NA(),連結実質赤字比率に係る赤字・黒字の構成分析!C$36)</f>
        <v>一関市病院事業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2.2599999999999998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3.48</v>
      </c>
    </row>
    <row r="35" spans="1:16" x14ac:dyDescent="0.2">
      <c r="A35" s="169" t="str">
        <f>IF(連結実質赤字比率に係る赤字・黒字の構成分析!C$35="",NA(),連結実質赤字比率に係る赤字・黒字の構成分析!C$35)</f>
        <v>一関市水道事業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4.55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4.4000000000000004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5.0599999999999996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4.4000000000000004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5.05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10.35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10.14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11.07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9.9600000000000009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8954</v>
      </c>
      <c r="E42" s="170"/>
      <c r="F42" s="170"/>
      <c r="G42" s="170">
        <f>'実質公債費比率（分子）の構造'!L$52</f>
        <v>8775</v>
      </c>
      <c r="H42" s="170"/>
      <c r="I42" s="170"/>
      <c r="J42" s="170">
        <f>'実質公債費比率（分子）の構造'!M$52</f>
        <v>8573</v>
      </c>
      <c r="K42" s="170"/>
      <c r="L42" s="170"/>
      <c r="M42" s="170">
        <f>'実質公債費比率（分子）の構造'!N$52</f>
        <v>8510</v>
      </c>
      <c r="N42" s="170"/>
      <c r="O42" s="170"/>
      <c r="P42" s="170">
        <f>'実質公債費比率（分子）の構造'!O$52</f>
        <v>8416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285</v>
      </c>
      <c r="C44" s="170"/>
      <c r="D44" s="170"/>
      <c r="E44" s="170">
        <f>'実質公債費比率（分子）の構造'!L$50</f>
        <v>222</v>
      </c>
      <c r="F44" s="170"/>
      <c r="G44" s="170"/>
      <c r="H44" s="170">
        <f>'実質公債費比率（分子）の構造'!M$50</f>
        <v>243</v>
      </c>
      <c r="I44" s="170"/>
      <c r="J44" s="170"/>
      <c r="K44" s="170">
        <f>'実質公債費比率（分子）の構造'!N$50</f>
        <v>206</v>
      </c>
      <c r="L44" s="170"/>
      <c r="M44" s="170"/>
      <c r="N44" s="170">
        <f>'実質公債費比率（分子）の構造'!O$50</f>
        <v>135</v>
      </c>
      <c r="O44" s="170"/>
      <c r="P44" s="170"/>
    </row>
    <row r="45" spans="1:16" x14ac:dyDescent="0.2">
      <c r="A45" s="170" t="s">
        <v>63</v>
      </c>
      <c r="B45" s="170">
        <f>'実質公債費比率（分子）の構造'!K$49</f>
        <v>54</v>
      </c>
      <c r="C45" s="170"/>
      <c r="D45" s="170"/>
      <c r="E45" s="170">
        <f>'実質公債費比率（分子）の構造'!L$49</f>
        <v>54</v>
      </c>
      <c r="F45" s="170"/>
      <c r="G45" s="170"/>
      <c r="H45" s="170">
        <f>'実質公債費比率（分子）の構造'!M$49</f>
        <v>46</v>
      </c>
      <c r="I45" s="170"/>
      <c r="J45" s="170"/>
      <c r="K45" s="170">
        <f>'実質公債費比率（分子）の構造'!N$49</f>
        <v>13</v>
      </c>
      <c r="L45" s="170"/>
      <c r="M45" s="170"/>
      <c r="N45" s="170">
        <f>'実質公債費比率（分子）の構造'!O$49</f>
        <v>4</v>
      </c>
      <c r="O45" s="170"/>
      <c r="P45" s="170"/>
    </row>
    <row r="46" spans="1:16" x14ac:dyDescent="0.2">
      <c r="A46" s="170" t="s">
        <v>64</v>
      </c>
      <c r="B46" s="170">
        <f>'実質公債費比率（分子）の構造'!K$48</f>
        <v>2866</v>
      </c>
      <c r="C46" s="170"/>
      <c r="D46" s="170"/>
      <c r="E46" s="170">
        <f>'実質公債費比率（分子）の構造'!L$48</f>
        <v>2482</v>
      </c>
      <c r="F46" s="170"/>
      <c r="G46" s="170"/>
      <c r="H46" s="170">
        <f>'実質公債費比率（分子）の構造'!M$48</f>
        <v>2547</v>
      </c>
      <c r="I46" s="170"/>
      <c r="J46" s="170"/>
      <c r="K46" s="170">
        <f>'実質公債費比率（分子）の構造'!N$48</f>
        <v>2398</v>
      </c>
      <c r="L46" s="170"/>
      <c r="M46" s="170"/>
      <c r="N46" s="170">
        <f>'実質公債費比率（分子）の構造'!O$48</f>
        <v>2271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9242</v>
      </c>
      <c r="C49" s="170"/>
      <c r="D49" s="170"/>
      <c r="E49" s="170">
        <f>'実質公債費比率（分子）の構造'!L$45</f>
        <v>9028</v>
      </c>
      <c r="F49" s="170"/>
      <c r="G49" s="170"/>
      <c r="H49" s="170">
        <f>'実質公債費比率（分子）の構造'!M$45</f>
        <v>8940</v>
      </c>
      <c r="I49" s="170"/>
      <c r="J49" s="170"/>
      <c r="K49" s="170">
        <f>'実質公債費比率（分子）の構造'!N$45</f>
        <v>9005</v>
      </c>
      <c r="L49" s="170"/>
      <c r="M49" s="170"/>
      <c r="N49" s="170">
        <f>'実質公債費比率（分子）の構造'!O$45</f>
        <v>9007</v>
      </c>
      <c r="O49" s="170"/>
      <c r="P49" s="170"/>
    </row>
    <row r="50" spans="1:16" x14ac:dyDescent="0.2">
      <c r="A50" s="170" t="s">
        <v>67</v>
      </c>
      <c r="B50" s="170" t="e">
        <f>NA()</f>
        <v>#N/A</v>
      </c>
      <c r="C50" s="170">
        <f>IF(ISNUMBER('実質公債費比率（分子）の構造'!K$53),'実質公債費比率（分子）の構造'!K$53,NA())</f>
        <v>3493</v>
      </c>
      <c r="D50" s="170" t="e">
        <f>NA()</f>
        <v>#N/A</v>
      </c>
      <c r="E50" s="170" t="e">
        <f>NA()</f>
        <v>#N/A</v>
      </c>
      <c r="F50" s="170">
        <f>IF(ISNUMBER('実質公債費比率（分子）の構造'!L$53),'実質公債費比率（分子）の構造'!L$53,NA())</f>
        <v>3011</v>
      </c>
      <c r="G50" s="170" t="e">
        <f>NA()</f>
        <v>#N/A</v>
      </c>
      <c r="H50" s="170" t="e">
        <f>NA()</f>
        <v>#N/A</v>
      </c>
      <c r="I50" s="170">
        <f>IF(ISNUMBER('実質公債費比率（分子）の構造'!M$53),'実質公債費比率（分子）の構造'!M$53,NA())</f>
        <v>3203</v>
      </c>
      <c r="J50" s="170" t="e">
        <f>NA()</f>
        <v>#N/A</v>
      </c>
      <c r="K50" s="170" t="e">
        <f>NA()</f>
        <v>#N/A</v>
      </c>
      <c r="L50" s="170">
        <f>IF(ISNUMBER('実質公債費比率（分子）の構造'!N$53),'実質公債費比率（分子）の構造'!N$53,NA())</f>
        <v>3112</v>
      </c>
      <c r="M50" s="170" t="e">
        <f>NA()</f>
        <v>#N/A</v>
      </c>
      <c r="N50" s="170" t="e">
        <f>NA()</f>
        <v>#N/A</v>
      </c>
      <c r="O50" s="170">
        <f>IF(ISNUMBER('実質公債費比率（分子）の構造'!O$53),'実質公債費比率（分子）の構造'!O$53,NA())</f>
        <v>3001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74179</v>
      </c>
      <c r="E56" s="169"/>
      <c r="F56" s="169"/>
      <c r="G56" s="169">
        <f>'将来負担比率（分子）の構造'!J$52</f>
        <v>72692</v>
      </c>
      <c r="H56" s="169"/>
      <c r="I56" s="169"/>
      <c r="J56" s="169">
        <f>'将来負担比率（分子）の構造'!K$52</f>
        <v>69065</v>
      </c>
      <c r="K56" s="169"/>
      <c r="L56" s="169"/>
      <c r="M56" s="169">
        <f>'将来負担比率（分子）の構造'!L$52</f>
        <v>65691</v>
      </c>
      <c r="N56" s="169"/>
      <c r="O56" s="169"/>
      <c r="P56" s="169">
        <f>'将来負担比率（分子）の構造'!M$52</f>
        <v>64900</v>
      </c>
    </row>
    <row r="57" spans="1:16" x14ac:dyDescent="0.2">
      <c r="A57" s="169" t="s">
        <v>42</v>
      </c>
      <c r="B57" s="169"/>
      <c r="C57" s="169"/>
      <c r="D57" s="169">
        <f>'将来負担比率（分子）の構造'!I$51</f>
        <v>642</v>
      </c>
      <c r="E57" s="169"/>
      <c r="F57" s="169"/>
      <c r="G57" s="169">
        <f>'将来負担比率（分子）の構造'!J$51</f>
        <v>510</v>
      </c>
      <c r="H57" s="169"/>
      <c r="I57" s="169"/>
      <c r="J57" s="169">
        <f>'将来負担比率（分子）の構造'!K$51</f>
        <v>395</v>
      </c>
      <c r="K57" s="169"/>
      <c r="L57" s="169"/>
      <c r="M57" s="169">
        <f>'将来負担比率（分子）の構造'!L$51</f>
        <v>336</v>
      </c>
      <c r="N57" s="169"/>
      <c r="O57" s="169"/>
      <c r="P57" s="169">
        <f>'将来負担比率（分子）の構造'!M$51</f>
        <v>296</v>
      </c>
    </row>
    <row r="58" spans="1:16" x14ac:dyDescent="0.2">
      <c r="A58" s="169" t="s">
        <v>41</v>
      </c>
      <c r="B58" s="169"/>
      <c r="C58" s="169"/>
      <c r="D58" s="169">
        <f>'将来負担比率（分子）の構造'!I$50</f>
        <v>22355</v>
      </c>
      <c r="E58" s="169"/>
      <c r="F58" s="169"/>
      <c r="G58" s="169">
        <f>'将来負担比率（分子）の構造'!J$50</f>
        <v>18786</v>
      </c>
      <c r="H58" s="169"/>
      <c r="I58" s="169"/>
      <c r="J58" s="169">
        <f>'将来負担比率（分子）の構造'!K$50</f>
        <v>19702</v>
      </c>
      <c r="K58" s="169"/>
      <c r="L58" s="169"/>
      <c r="M58" s="169">
        <f>'将来負担比率（分子）の構造'!L$50</f>
        <v>17945</v>
      </c>
      <c r="N58" s="169"/>
      <c r="O58" s="169"/>
      <c r="P58" s="169">
        <f>'将来負担比率（分子）の構造'!M$50</f>
        <v>18606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104</v>
      </c>
      <c r="C61" s="169"/>
      <c r="D61" s="169"/>
      <c r="E61" s="169">
        <f>'将来負担比率（分子）の構造'!J$46</f>
        <v>123</v>
      </c>
      <c r="F61" s="169"/>
      <c r="G61" s="169"/>
      <c r="H61" s="169">
        <f>'将来負担比率（分子）の構造'!K$46</f>
        <v>116</v>
      </c>
      <c r="I61" s="169"/>
      <c r="J61" s="169"/>
      <c r="K61" s="169">
        <f>'将来負担比率（分子）の構造'!L$46</f>
        <v>107</v>
      </c>
      <c r="L61" s="169"/>
      <c r="M61" s="169"/>
      <c r="N61" s="169">
        <f>'将来負担比率（分子）の構造'!M$46</f>
        <v>95</v>
      </c>
      <c r="O61" s="169"/>
      <c r="P61" s="169"/>
    </row>
    <row r="62" spans="1:16" x14ac:dyDescent="0.2">
      <c r="A62" s="169" t="s">
        <v>35</v>
      </c>
      <c r="B62" s="169">
        <f>'将来負担比率（分子）の構造'!I$45</f>
        <v>10658</v>
      </c>
      <c r="C62" s="169"/>
      <c r="D62" s="169"/>
      <c r="E62" s="169">
        <f>'将来負担比率（分子）の構造'!J$45</f>
        <v>10650</v>
      </c>
      <c r="F62" s="169"/>
      <c r="G62" s="169"/>
      <c r="H62" s="169">
        <f>'将来負担比率（分子）の構造'!K$45</f>
        <v>10484</v>
      </c>
      <c r="I62" s="169"/>
      <c r="J62" s="169"/>
      <c r="K62" s="169">
        <f>'将来負担比率（分子）の構造'!L$45</f>
        <v>10277</v>
      </c>
      <c r="L62" s="169"/>
      <c r="M62" s="169"/>
      <c r="N62" s="169">
        <f>'将来負担比率（分子）の構造'!M$45</f>
        <v>10405</v>
      </c>
      <c r="O62" s="169"/>
      <c r="P62" s="169"/>
    </row>
    <row r="63" spans="1:16" x14ac:dyDescent="0.2">
      <c r="A63" s="169" t="s">
        <v>34</v>
      </c>
      <c r="B63" s="169">
        <f>'将来負担比率（分子）の構造'!I$44</f>
        <v>126</v>
      </c>
      <c r="C63" s="169"/>
      <c r="D63" s="169"/>
      <c r="E63" s="169">
        <f>'将来負担比率（分子）の構造'!J$44</f>
        <v>78</v>
      </c>
      <c r="F63" s="169"/>
      <c r="G63" s="169"/>
      <c r="H63" s="169">
        <f>'将来負担比率（分子）の構造'!K$44</f>
        <v>30</v>
      </c>
      <c r="I63" s="169"/>
      <c r="J63" s="169"/>
      <c r="K63" s="169">
        <f>'将来負担比率（分子）の構造'!L$44</f>
        <v>15</v>
      </c>
      <c r="L63" s="169"/>
      <c r="M63" s="169"/>
      <c r="N63" s="169">
        <f>'将来負担比率（分子）の構造'!M$44</f>
        <v>11</v>
      </c>
      <c r="O63" s="169"/>
      <c r="P63" s="169"/>
    </row>
    <row r="64" spans="1:16" x14ac:dyDescent="0.2">
      <c r="A64" s="169" t="s">
        <v>33</v>
      </c>
      <c r="B64" s="169">
        <f>'将来負担比率（分子）の構造'!I$43</f>
        <v>30626</v>
      </c>
      <c r="C64" s="169"/>
      <c r="D64" s="169"/>
      <c r="E64" s="169">
        <f>'将来負担比率（分子）の構造'!J$43</f>
        <v>28795</v>
      </c>
      <c r="F64" s="169"/>
      <c r="G64" s="169"/>
      <c r="H64" s="169">
        <f>'将来負担比率（分子）の構造'!K$43</f>
        <v>27094</v>
      </c>
      <c r="I64" s="169"/>
      <c r="J64" s="169"/>
      <c r="K64" s="169">
        <f>'将来負担比率（分子）の構造'!L$43</f>
        <v>24529</v>
      </c>
      <c r="L64" s="169"/>
      <c r="M64" s="169"/>
      <c r="N64" s="169">
        <f>'将来負担比率（分子）の構造'!M$43</f>
        <v>23229</v>
      </c>
      <c r="O64" s="169"/>
      <c r="P64" s="169"/>
    </row>
    <row r="65" spans="1:16" x14ac:dyDescent="0.2">
      <c r="A65" s="169" t="s">
        <v>32</v>
      </c>
      <c r="B65" s="169">
        <f>'将来負担比率（分子）の構造'!I$42</f>
        <v>1493</v>
      </c>
      <c r="C65" s="169"/>
      <c r="D65" s="169"/>
      <c r="E65" s="169">
        <f>'将来負担比率（分子）の構造'!J$42</f>
        <v>1327</v>
      </c>
      <c r="F65" s="169"/>
      <c r="G65" s="169"/>
      <c r="H65" s="169">
        <f>'将来負担比率（分子）の構造'!K$42</f>
        <v>1179</v>
      </c>
      <c r="I65" s="169"/>
      <c r="J65" s="169"/>
      <c r="K65" s="169">
        <f>'将来負担比率（分子）の構造'!L$42</f>
        <v>1060</v>
      </c>
      <c r="L65" s="169"/>
      <c r="M65" s="169"/>
      <c r="N65" s="169">
        <f>'将来負担比率（分子）の構造'!M$42</f>
        <v>964</v>
      </c>
      <c r="O65" s="169"/>
      <c r="P65" s="169"/>
    </row>
    <row r="66" spans="1:16" x14ac:dyDescent="0.2">
      <c r="A66" s="169" t="s">
        <v>31</v>
      </c>
      <c r="B66" s="169">
        <f>'将来負担比率（分子）の構造'!I$41</f>
        <v>79254</v>
      </c>
      <c r="C66" s="169"/>
      <c r="D66" s="169"/>
      <c r="E66" s="169">
        <f>'将来負担比率（分子）の構造'!J$41</f>
        <v>75610</v>
      </c>
      <c r="F66" s="169"/>
      <c r="G66" s="169"/>
      <c r="H66" s="169">
        <f>'将来負担比率（分子）の構造'!K$41</f>
        <v>72243</v>
      </c>
      <c r="I66" s="169"/>
      <c r="J66" s="169"/>
      <c r="K66" s="169">
        <f>'将来負担比率（分子）の構造'!L$41</f>
        <v>70512</v>
      </c>
      <c r="L66" s="169"/>
      <c r="M66" s="169"/>
      <c r="N66" s="169">
        <f>'将来負担比率（分子）の構造'!M$41</f>
        <v>66838</v>
      </c>
      <c r="O66" s="169"/>
      <c r="P66" s="169"/>
    </row>
    <row r="67" spans="1:16" x14ac:dyDescent="0.2">
      <c r="A67" s="169" t="s">
        <v>71</v>
      </c>
      <c r="B67" s="169" t="e">
        <f>NA()</f>
        <v>#N/A</v>
      </c>
      <c r="C67" s="169">
        <f>IF(ISNUMBER('将来負担比率（分子）の構造'!I$53), IF('将来負担比率（分子）の構造'!I$53 &lt; 0, 0, '将来負担比率（分子）の構造'!I$53), NA())</f>
        <v>25085</v>
      </c>
      <c r="D67" s="169" t="e">
        <f>NA()</f>
        <v>#N/A</v>
      </c>
      <c r="E67" s="169" t="e">
        <f>NA()</f>
        <v>#N/A</v>
      </c>
      <c r="F67" s="169">
        <f>IF(ISNUMBER('将来負担比率（分子）の構造'!J$53), IF('将来負担比率（分子）の構造'!J$53 &lt; 0, 0, '将来負担比率（分子）の構造'!J$53), NA())</f>
        <v>24594</v>
      </c>
      <c r="G67" s="169" t="e">
        <f>NA()</f>
        <v>#N/A</v>
      </c>
      <c r="H67" s="169" t="e">
        <f>NA()</f>
        <v>#N/A</v>
      </c>
      <c r="I67" s="169">
        <f>IF(ISNUMBER('将来負担比率（分子）の構造'!K$53), IF('将来負担比率（分子）の構造'!K$53 &lt; 0, 0, '将来負担比率（分子）の構造'!K$53), NA())</f>
        <v>21985</v>
      </c>
      <c r="J67" s="169" t="e">
        <f>NA()</f>
        <v>#N/A</v>
      </c>
      <c r="K67" s="169" t="e">
        <f>NA()</f>
        <v>#N/A</v>
      </c>
      <c r="L67" s="169">
        <f>IF(ISNUMBER('将来負担比率（分子）の構造'!L$53), IF('将来負担比率（分子）の構造'!L$53 &lt; 0, 0, '将来負担比率（分子）の構造'!L$53), NA())</f>
        <v>22530</v>
      </c>
      <c r="M67" s="169" t="e">
        <f>NA()</f>
        <v>#N/A</v>
      </c>
      <c r="N67" s="169" t="e">
        <f>NA()</f>
        <v>#N/A</v>
      </c>
      <c r="O67" s="169">
        <f>IF(ISNUMBER('将来負担比率（分子）の構造'!M$53), IF('将来負担比率（分子）の構造'!M$53 &lt; 0, 0, '将来負担比率（分子）の構造'!M$53), NA())</f>
        <v>17740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3898</v>
      </c>
      <c r="C72" s="173">
        <f>基金残高に係る経年分析!G55</f>
        <v>3752</v>
      </c>
      <c r="D72" s="173">
        <f>基金残高に係る経年分析!H55</f>
        <v>3448</v>
      </c>
    </row>
    <row r="73" spans="1:16" x14ac:dyDescent="0.2">
      <c r="A73" s="172" t="s">
        <v>74</v>
      </c>
      <c r="B73" s="173">
        <f>基金残高に係る経年分析!F56</f>
        <v>13135</v>
      </c>
      <c r="C73" s="173">
        <f>基金残高に係る経年分析!G56</f>
        <v>10515</v>
      </c>
      <c r="D73" s="173">
        <f>基金残高に係る経年分析!H56</f>
        <v>10662</v>
      </c>
    </row>
    <row r="74" spans="1:16" x14ac:dyDescent="0.2">
      <c r="A74" s="172" t="s">
        <v>75</v>
      </c>
      <c r="B74" s="173">
        <f>基金残高に係る経年分析!F57</f>
        <v>4074</v>
      </c>
      <c r="C74" s="173">
        <f>基金残高に係る経年分析!G57</f>
        <v>4575</v>
      </c>
      <c r="D74" s="173">
        <f>基金残高に係る経年分析!H57</f>
        <v>4927</v>
      </c>
    </row>
  </sheetData>
  <sheetProtection algorithmName="SHA-512" hashValue="wNZrFh5qsGOizvALjSZeb9pyOKL38b/NmvfqDZRVDYrXGZUwqjHY5rBHgh764XioAyVsk69LZbYDRWw1WFcgOQ==" saltValue="rF1qHG6DWiD7XgZdZU6fM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12980444</v>
      </c>
      <c r="S5" s="600"/>
      <c r="T5" s="600"/>
      <c r="U5" s="600"/>
      <c r="V5" s="600"/>
      <c r="W5" s="600"/>
      <c r="X5" s="600"/>
      <c r="Y5" s="601"/>
      <c r="Z5" s="602">
        <v>16.5</v>
      </c>
      <c r="AA5" s="602"/>
      <c r="AB5" s="602"/>
      <c r="AC5" s="602"/>
      <c r="AD5" s="603">
        <v>12980444</v>
      </c>
      <c r="AE5" s="603"/>
      <c r="AF5" s="603"/>
      <c r="AG5" s="603"/>
      <c r="AH5" s="603"/>
      <c r="AI5" s="603"/>
      <c r="AJ5" s="603"/>
      <c r="AK5" s="603"/>
      <c r="AL5" s="604">
        <v>31.9</v>
      </c>
      <c r="AM5" s="605"/>
      <c r="AN5" s="605"/>
      <c r="AO5" s="606"/>
      <c r="AP5" s="596" t="s">
        <v>216</v>
      </c>
      <c r="AQ5" s="597"/>
      <c r="AR5" s="597"/>
      <c r="AS5" s="597"/>
      <c r="AT5" s="597"/>
      <c r="AU5" s="597"/>
      <c r="AV5" s="597"/>
      <c r="AW5" s="597"/>
      <c r="AX5" s="597"/>
      <c r="AY5" s="597"/>
      <c r="AZ5" s="597"/>
      <c r="BA5" s="597"/>
      <c r="BB5" s="597"/>
      <c r="BC5" s="597"/>
      <c r="BD5" s="597"/>
      <c r="BE5" s="597"/>
      <c r="BF5" s="598"/>
      <c r="BG5" s="610">
        <v>12947062</v>
      </c>
      <c r="BH5" s="611"/>
      <c r="BI5" s="611"/>
      <c r="BJ5" s="611"/>
      <c r="BK5" s="611"/>
      <c r="BL5" s="611"/>
      <c r="BM5" s="611"/>
      <c r="BN5" s="612"/>
      <c r="BO5" s="613">
        <v>99.7</v>
      </c>
      <c r="BP5" s="613"/>
      <c r="BQ5" s="613"/>
      <c r="BR5" s="613"/>
      <c r="BS5" s="614">
        <v>160407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1089488</v>
      </c>
      <c r="S6" s="611"/>
      <c r="T6" s="611"/>
      <c r="U6" s="611"/>
      <c r="V6" s="611"/>
      <c r="W6" s="611"/>
      <c r="X6" s="611"/>
      <c r="Y6" s="612"/>
      <c r="Z6" s="613">
        <v>1.4</v>
      </c>
      <c r="AA6" s="613"/>
      <c r="AB6" s="613"/>
      <c r="AC6" s="613"/>
      <c r="AD6" s="614">
        <v>1089488</v>
      </c>
      <c r="AE6" s="614"/>
      <c r="AF6" s="614"/>
      <c r="AG6" s="614"/>
      <c r="AH6" s="614"/>
      <c r="AI6" s="614"/>
      <c r="AJ6" s="614"/>
      <c r="AK6" s="614"/>
      <c r="AL6" s="615">
        <v>2.7</v>
      </c>
      <c r="AM6" s="616"/>
      <c r="AN6" s="616"/>
      <c r="AO6" s="617"/>
      <c r="AP6" s="607" t="s">
        <v>221</v>
      </c>
      <c r="AQ6" s="608"/>
      <c r="AR6" s="608"/>
      <c r="AS6" s="608"/>
      <c r="AT6" s="608"/>
      <c r="AU6" s="608"/>
      <c r="AV6" s="608"/>
      <c r="AW6" s="608"/>
      <c r="AX6" s="608"/>
      <c r="AY6" s="608"/>
      <c r="AZ6" s="608"/>
      <c r="BA6" s="608"/>
      <c r="BB6" s="608"/>
      <c r="BC6" s="608"/>
      <c r="BD6" s="608"/>
      <c r="BE6" s="608"/>
      <c r="BF6" s="609"/>
      <c r="BG6" s="610">
        <v>12947062</v>
      </c>
      <c r="BH6" s="611"/>
      <c r="BI6" s="611"/>
      <c r="BJ6" s="611"/>
      <c r="BK6" s="611"/>
      <c r="BL6" s="611"/>
      <c r="BM6" s="611"/>
      <c r="BN6" s="612"/>
      <c r="BO6" s="613">
        <v>99.7</v>
      </c>
      <c r="BP6" s="613"/>
      <c r="BQ6" s="613"/>
      <c r="BR6" s="613"/>
      <c r="BS6" s="614">
        <v>160407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273842</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273735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2780</v>
      </c>
      <c r="S7" s="611"/>
      <c r="T7" s="611"/>
      <c r="U7" s="611"/>
      <c r="V7" s="611"/>
      <c r="W7" s="611"/>
      <c r="X7" s="611"/>
      <c r="Y7" s="612"/>
      <c r="Z7" s="613">
        <v>0</v>
      </c>
      <c r="AA7" s="613"/>
      <c r="AB7" s="613"/>
      <c r="AC7" s="613"/>
      <c r="AD7" s="614">
        <v>2780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5152271</v>
      </c>
      <c r="BH7" s="611"/>
      <c r="BI7" s="611"/>
      <c r="BJ7" s="611"/>
      <c r="BK7" s="611"/>
      <c r="BL7" s="611"/>
      <c r="BM7" s="611"/>
      <c r="BN7" s="612"/>
      <c r="BO7" s="613">
        <v>39.700000000000003</v>
      </c>
      <c r="BP7" s="613"/>
      <c r="BQ7" s="613"/>
      <c r="BR7" s="613"/>
      <c r="BS7" s="614">
        <v>160407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13372924</v>
      </c>
      <c r="CS7" s="611"/>
      <c r="CT7" s="611"/>
      <c r="CU7" s="611"/>
      <c r="CV7" s="611"/>
      <c r="CW7" s="611"/>
      <c r="CX7" s="611"/>
      <c r="CY7" s="612"/>
      <c r="CZ7" s="613">
        <v>18</v>
      </c>
      <c r="DA7" s="613"/>
      <c r="DB7" s="613"/>
      <c r="DC7" s="613"/>
      <c r="DD7" s="619">
        <v>234286</v>
      </c>
      <c r="DE7" s="611"/>
      <c r="DF7" s="611"/>
      <c r="DG7" s="611"/>
      <c r="DH7" s="611"/>
      <c r="DI7" s="611"/>
      <c r="DJ7" s="611"/>
      <c r="DK7" s="611"/>
      <c r="DL7" s="611"/>
      <c r="DM7" s="611"/>
      <c r="DN7" s="611"/>
      <c r="DO7" s="611"/>
      <c r="DP7" s="612"/>
      <c r="DQ7" s="619">
        <v>10004110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30035</v>
      </c>
      <c r="S8" s="611"/>
      <c r="T8" s="611"/>
      <c r="U8" s="611"/>
      <c r="V8" s="611"/>
      <c r="W8" s="611"/>
      <c r="X8" s="611"/>
      <c r="Y8" s="612"/>
      <c r="Z8" s="613">
        <v>0</v>
      </c>
      <c r="AA8" s="613"/>
      <c r="AB8" s="613"/>
      <c r="AC8" s="613"/>
      <c r="AD8" s="614">
        <v>30035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191237</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19573216</v>
      </c>
      <c r="CS8" s="611"/>
      <c r="CT8" s="611"/>
      <c r="CU8" s="611"/>
      <c r="CV8" s="611"/>
      <c r="CW8" s="611"/>
      <c r="CX8" s="611"/>
      <c r="CY8" s="612"/>
      <c r="CZ8" s="613">
        <v>26.4</v>
      </c>
      <c r="DA8" s="613"/>
      <c r="DB8" s="613"/>
      <c r="DC8" s="613"/>
      <c r="DD8" s="619">
        <v>83610</v>
      </c>
      <c r="DE8" s="611"/>
      <c r="DF8" s="611"/>
      <c r="DG8" s="611"/>
      <c r="DH8" s="611"/>
      <c r="DI8" s="611"/>
      <c r="DJ8" s="611"/>
      <c r="DK8" s="611"/>
      <c r="DL8" s="611"/>
      <c r="DM8" s="611"/>
      <c r="DN8" s="611"/>
      <c r="DO8" s="611"/>
      <c r="DP8" s="612"/>
      <c r="DQ8" s="619">
        <v>11448640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35215</v>
      </c>
      <c r="S9" s="611"/>
      <c r="T9" s="611"/>
      <c r="U9" s="611"/>
      <c r="V9" s="611"/>
      <c r="W9" s="611"/>
      <c r="X9" s="611"/>
      <c r="Y9" s="612"/>
      <c r="Z9" s="613">
        <v>0</v>
      </c>
      <c r="AA9" s="613"/>
      <c r="AB9" s="613"/>
      <c r="AC9" s="613"/>
      <c r="AD9" s="614">
        <v>35215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4135421</v>
      </c>
      <c r="BH9" s="611"/>
      <c r="BI9" s="611"/>
      <c r="BJ9" s="611"/>
      <c r="BK9" s="611"/>
      <c r="BL9" s="611"/>
      <c r="BM9" s="611"/>
      <c r="BN9" s="612"/>
      <c r="BO9" s="613">
        <v>31.9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6023234</v>
      </c>
      <c r="CS9" s="611"/>
      <c r="CT9" s="611"/>
      <c r="CU9" s="611"/>
      <c r="CV9" s="611"/>
      <c r="CW9" s="611"/>
      <c r="CX9" s="611"/>
      <c r="CY9" s="612"/>
      <c r="CZ9" s="613">
        <v>8.1</v>
      </c>
      <c r="DA9" s="613"/>
      <c r="DB9" s="613"/>
      <c r="DC9" s="613"/>
      <c r="DD9" s="619">
        <v>219720</v>
      </c>
      <c r="DE9" s="611"/>
      <c r="DF9" s="611"/>
      <c r="DG9" s="611"/>
      <c r="DH9" s="611"/>
      <c r="DI9" s="611"/>
      <c r="DJ9" s="611"/>
      <c r="DK9" s="611"/>
      <c r="DL9" s="611"/>
      <c r="DM9" s="611"/>
      <c r="DN9" s="611"/>
      <c r="DO9" s="611"/>
      <c r="DP9" s="612"/>
      <c r="DQ9" s="619">
        <v>5228689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262958</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195495</v>
      </c>
      <c r="CS10" s="611"/>
      <c r="CT10" s="611"/>
      <c r="CU10" s="611"/>
      <c r="CV10" s="611"/>
      <c r="CW10" s="611"/>
      <c r="CX10" s="611"/>
      <c r="CY10" s="612"/>
      <c r="CZ10" s="613">
        <v>0.3</v>
      </c>
      <c r="DA10" s="613"/>
      <c r="DB10" s="613"/>
      <c r="DC10" s="613"/>
      <c r="DD10" s="619">
        <v>54644</v>
      </c>
      <c r="DE10" s="611"/>
      <c r="DF10" s="611"/>
      <c r="DG10" s="611"/>
      <c r="DH10" s="611"/>
      <c r="DI10" s="611"/>
      <c r="DJ10" s="611"/>
      <c r="DK10" s="611"/>
      <c r="DL10" s="611"/>
      <c r="DM10" s="611"/>
      <c r="DN10" s="611"/>
      <c r="DO10" s="611"/>
      <c r="DP10" s="612"/>
      <c r="DQ10" s="619">
        <v>132118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2810224</v>
      </c>
      <c r="S11" s="611"/>
      <c r="T11" s="611"/>
      <c r="U11" s="611"/>
      <c r="V11" s="611"/>
      <c r="W11" s="611"/>
      <c r="X11" s="611"/>
      <c r="Y11" s="612"/>
      <c r="Z11" s="615">
        <v>3.6</v>
      </c>
      <c r="AA11" s="616"/>
      <c r="AB11" s="616"/>
      <c r="AC11" s="622"/>
      <c r="AD11" s="619">
        <v>2810224</v>
      </c>
      <c r="AE11" s="611"/>
      <c r="AF11" s="611"/>
      <c r="AG11" s="611"/>
      <c r="AH11" s="611"/>
      <c r="AI11" s="611"/>
      <c r="AJ11" s="611"/>
      <c r="AK11" s="612"/>
      <c r="AL11" s="615">
        <v>6.9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562655</v>
      </c>
      <c r="BH11" s="611"/>
      <c r="BI11" s="611"/>
      <c r="BJ11" s="611"/>
      <c r="BK11" s="611"/>
      <c r="BL11" s="611"/>
      <c r="BM11" s="611"/>
      <c r="BN11" s="612"/>
      <c r="BO11" s="613">
        <v>4.3</v>
      </c>
      <c r="BP11" s="613"/>
      <c r="BQ11" s="613"/>
      <c r="BR11" s="613"/>
      <c r="BS11" s="614">
        <v>160407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6528079</v>
      </c>
      <c r="CS11" s="611"/>
      <c r="CT11" s="611"/>
      <c r="CU11" s="611"/>
      <c r="CV11" s="611"/>
      <c r="CW11" s="611"/>
      <c r="CX11" s="611"/>
      <c r="CY11" s="612"/>
      <c r="CZ11" s="613">
        <v>8.8000000000000007</v>
      </c>
      <c r="DA11" s="613"/>
      <c r="DB11" s="613"/>
      <c r="DC11" s="613"/>
      <c r="DD11" s="619">
        <v>2367849</v>
      </c>
      <c r="DE11" s="611"/>
      <c r="DF11" s="611"/>
      <c r="DG11" s="611"/>
      <c r="DH11" s="611"/>
      <c r="DI11" s="611"/>
      <c r="DJ11" s="611"/>
      <c r="DK11" s="611"/>
      <c r="DL11" s="611"/>
      <c r="DM11" s="611"/>
      <c r="DN11" s="611"/>
      <c r="DO11" s="611"/>
      <c r="DP11" s="612"/>
      <c r="DQ11" s="619">
        <v>2247495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12181</v>
      </c>
      <c r="S12" s="611"/>
      <c r="T12" s="611"/>
      <c r="U12" s="611"/>
      <c r="V12" s="611"/>
      <c r="W12" s="611"/>
      <c r="X12" s="611"/>
      <c r="Y12" s="612"/>
      <c r="Z12" s="613">
        <v>0</v>
      </c>
      <c r="AA12" s="613"/>
      <c r="AB12" s="613"/>
      <c r="AC12" s="613"/>
      <c r="AD12" s="614">
        <v>12181</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6547869</v>
      </c>
      <c r="BH12" s="611"/>
      <c r="BI12" s="611"/>
      <c r="BJ12" s="611"/>
      <c r="BK12" s="611"/>
      <c r="BL12" s="611"/>
      <c r="BM12" s="611"/>
      <c r="BN12" s="612"/>
      <c r="BO12" s="613">
        <v>50.4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2405976</v>
      </c>
      <c r="CS12" s="611"/>
      <c r="CT12" s="611"/>
      <c r="CU12" s="611"/>
      <c r="CV12" s="611"/>
      <c r="CW12" s="611"/>
      <c r="CX12" s="611"/>
      <c r="CY12" s="612"/>
      <c r="CZ12" s="613">
        <v>3.2</v>
      </c>
      <c r="DA12" s="613"/>
      <c r="DB12" s="613"/>
      <c r="DC12" s="613"/>
      <c r="DD12" s="619">
        <v>196223</v>
      </c>
      <c r="DE12" s="611"/>
      <c r="DF12" s="611"/>
      <c r="DG12" s="611"/>
      <c r="DH12" s="611"/>
      <c r="DI12" s="611"/>
      <c r="DJ12" s="611"/>
      <c r="DK12" s="611"/>
      <c r="DL12" s="611"/>
      <c r="DM12" s="611"/>
      <c r="DN12" s="611"/>
      <c r="DO12" s="611"/>
      <c r="DP12" s="612"/>
      <c r="DQ12" s="619">
        <v>1654334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6507044</v>
      </c>
      <c r="BH13" s="611"/>
      <c r="BI13" s="611"/>
      <c r="BJ13" s="611"/>
      <c r="BK13" s="611"/>
      <c r="BL13" s="611"/>
      <c r="BM13" s="611"/>
      <c r="BN13" s="612"/>
      <c r="BO13" s="613">
        <v>50.1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5763262</v>
      </c>
      <c r="CS13" s="611"/>
      <c r="CT13" s="611"/>
      <c r="CU13" s="611"/>
      <c r="CV13" s="611"/>
      <c r="CW13" s="611"/>
      <c r="CX13" s="611"/>
      <c r="CY13" s="612"/>
      <c r="CZ13" s="613">
        <v>7.8</v>
      </c>
      <c r="DA13" s="613"/>
      <c r="DB13" s="613"/>
      <c r="DC13" s="613"/>
      <c r="DD13" s="619">
        <v>2330333</v>
      </c>
      <c r="DE13" s="611"/>
      <c r="DF13" s="611"/>
      <c r="DG13" s="611"/>
      <c r="DH13" s="611"/>
      <c r="DI13" s="611"/>
      <c r="DJ13" s="611"/>
      <c r="DK13" s="611"/>
      <c r="DL13" s="611"/>
      <c r="DM13" s="611"/>
      <c r="DN13" s="611"/>
      <c r="DO13" s="611"/>
      <c r="DP13" s="612"/>
      <c r="DQ13" s="619">
        <v>3473284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5196</v>
      </c>
      <c r="S14" s="611"/>
      <c r="T14" s="611"/>
      <c r="U14" s="611"/>
      <c r="V14" s="611"/>
      <c r="W14" s="611"/>
      <c r="X14" s="611"/>
      <c r="Y14" s="612"/>
      <c r="Z14" s="613">
        <v>0</v>
      </c>
      <c r="AA14" s="613"/>
      <c r="AB14" s="613"/>
      <c r="AC14" s="613"/>
      <c r="AD14" s="614">
        <v>5196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477979</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2527744</v>
      </c>
      <c r="CS14" s="611"/>
      <c r="CT14" s="611"/>
      <c r="CU14" s="611"/>
      <c r="CV14" s="611"/>
      <c r="CW14" s="611"/>
      <c r="CX14" s="611"/>
      <c r="CY14" s="612"/>
      <c r="CZ14" s="613">
        <v>3.4</v>
      </c>
      <c r="DA14" s="613"/>
      <c r="DB14" s="613"/>
      <c r="DC14" s="613"/>
      <c r="DD14" s="619">
        <v>330211</v>
      </c>
      <c r="DE14" s="611"/>
      <c r="DF14" s="611"/>
      <c r="DG14" s="611"/>
      <c r="DH14" s="611"/>
      <c r="DI14" s="611"/>
      <c r="DJ14" s="611"/>
      <c r="DK14" s="611"/>
      <c r="DL14" s="611"/>
      <c r="DM14" s="611"/>
      <c r="DN14" s="611"/>
      <c r="DO14" s="611"/>
      <c r="DP14" s="612"/>
      <c r="DQ14" s="619">
        <v>2070414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766541</v>
      </c>
      <c r="BH15" s="611"/>
      <c r="BI15" s="611"/>
      <c r="BJ15" s="611"/>
      <c r="BK15" s="611"/>
      <c r="BL15" s="611"/>
      <c r="BM15" s="611"/>
      <c r="BN15" s="612"/>
      <c r="BO15" s="613">
        <v>5.9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7964753</v>
      </c>
      <c r="CS15" s="611"/>
      <c r="CT15" s="611"/>
      <c r="CU15" s="611"/>
      <c r="CV15" s="611"/>
      <c r="CW15" s="611"/>
      <c r="CX15" s="611"/>
      <c r="CY15" s="612"/>
      <c r="CZ15" s="613">
        <v>10.7</v>
      </c>
      <c r="DA15" s="613"/>
      <c r="DB15" s="613"/>
      <c r="DC15" s="613"/>
      <c r="DD15" s="619">
        <v>1448947</v>
      </c>
      <c r="DE15" s="611"/>
      <c r="DF15" s="611"/>
      <c r="DG15" s="611"/>
      <c r="DH15" s="611"/>
      <c r="DI15" s="611"/>
      <c r="DJ15" s="611"/>
      <c r="DK15" s="611"/>
      <c r="DL15" s="611"/>
      <c r="DM15" s="611"/>
      <c r="DN15" s="611"/>
      <c r="DO15" s="611"/>
      <c r="DP15" s="612"/>
      <c r="DQ15" s="619">
        <v>5337294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62845</v>
      </c>
      <c r="S16" s="611"/>
      <c r="T16" s="611"/>
      <c r="U16" s="611"/>
      <c r="V16" s="611"/>
      <c r="W16" s="611"/>
      <c r="X16" s="611"/>
      <c r="Y16" s="612"/>
      <c r="Z16" s="613">
        <v>0.1</v>
      </c>
      <c r="AA16" s="613"/>
      <c r="AB16" s="613"/>
      <c r="AC16" s="613"/>
      <c r="AD16" s="614">
        <v>62845</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2402</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620423</v>
      </c>
      <c r="CS16" s="611"/>
      <c r="CT16" s="611"/>
      <c r="CU16" s="611"/>
      <c r="CV16" s="611"/>
      <c r="CW16" s="611"/>
      <c r="CX16" s="611"/>
      <c r="CY16" s="612"/>
      <c r="CZ16" s="613">
        <v>0.8</v>
      </c>
      <c r="DA16" s="613"/>
      <c r="DB16" s="613"/>
      <c r="DC16" s="613"/>
      <c r="DD16" s="619" t="s">
        <v>122</v>
      </c>
      <c r="DE16" s="611"/>
      <c r="DF16" s="611"/>
      <c r="DG16" s="611"/>
      <c r="DH16" s="611"/>
      <c r="DI16" s="611"/>
      <c r="DJ16" s="611"/>
      <c r="DK16" s="611"/>
      <c r="DL16" s="611"/>
      <c r="DM16" s="611"/>
      <c r="DN16" s="611"/>
      <c r="DO16" s="611"/>
      <c r="DP16" s="612"/>
      <c r="DQ16" s="619">
        <v>116699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177783</v>
      </c>
      <c r="S17" s="611"/>
      <c r="T17" s="611"/>
      <c r="U17" s="611"/>
      <c r="V17" s="611"/>
      <c r="W17" s="611"/>
      <c r="X17" s="611"/>
      <c r="Y17" s="612"/>
      <c r="Z17" s="613">
        <v>0.2</v>
      </c>
      <c r="AA17" s="613"/>
      <c r="AB17" s="613"/>
      <c r="AC17" s="613"/>
      <c r="AD17" s="614">
        <v>177783</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9006772</v>
      </c>
      <c r="CS17" s="611"/>
      <c r="CT17" s="611"/>
      <c r="CU17" s="611"/>
      <c r="CV17" s="611"/>
      <c r="CW17" s="611"/>
      <c r="CX17" s="611"/>
      <c r="CY17" s="612"/>
      <c r="CZ17" s="613">
        <v>12.1</v>
      </c>
      <c r="DA17" s="613"/>
      <c r="DB17" s="613"/>
      <c r="DC17" s="613"/>
      <c r="DD17" s="619" t="s">
        <v>122</v>
      </c>
      <c r="DE17" s="611"/>
      <c r="DF17" s="611"/>
      <c r="DG17" s="611"/>
      <c r="DH17" s="611"/>
      <c r="DI17" s="611"/>
      <c r="DJ17" s="611"/>
      <c r="DK17" s="611"/>
      <c r="DL17" s="611"/>
      <c r="DM17" s="611"/>
      <c r="DN17" s="611"/>
      <c r="DO17" s="611"/>
      <c r="DP17" s="612"/>
      <c r="DQ17" s="619">
        <v>8926255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101115</v>
      </c>
      <c r="S18" s="611"/>
      <c r="T18" s="611"/>
      <c r="U18" s="611"/>
      <c r="V18" s="611"/>
      <c r="W18" s="611"/>
      <c r="X18" s="611"/>
      <c r="Y18" s="612"/>
      <c r="Z18" s="613">
        <v>0.1</v>
      </c>
      <c r="AA18" s="613"/>
      <c r="AB18" s="613"/>
      <c r="AC18" s="613"/>
      <c r="AD18" s="614">
        <v>101115</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74294</v>
      </c>
      <c r="S19" s="611"/>
      <c r="T19" s="611"/>
      <c r="U19" s="611"/>
      <c r="V19" s="611"/>
      <c r="W19" s="611"/>
      <c r="X19" s="611"/>
      <c r="Y19" s="612"/>
      <c r="Z19" s="613">
        <v>0.1</v>
      </c>
      <c r="AA19" s="613"/>
      <c r="AB19" s="613"/>
      <c r="AC19" s="613"/>
      <c r="AD19" s="614">
        <v>74294</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33382</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26821</v>
      </c>
      <c r="S20" s="611"/>
      <c r="T20" s="611"/>
      <c r="U20" s="611"/>
      <c r="V20" s="611"/>
      <c r="W20" s="611"/>
      <c r="X20" s="611"/>
      <c r="Y20" s="612"/>
      <c r="Z20" s="613">
        <v>0</v>
      </c>
      <c r="AA20" s="613"/>
      <c r="AB20" s="613"/>
      <c r="AC20" s="613"/>
      <c r="AD20" s="614">
        <v>26821</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33382</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74255720</v>
      </c>
      <c r="CS20" s="611"/>
      <c r="CT20" s="611"/>
      <c r="CU20" s="611"/>
      <c r="CV20" s="611"/>
      <c r="CW20" s="611"/>
      <c r="CX20" s="611"/>
      <c r="CY20" s="612"/>
      <c r="CZ20" s="613">
        <v>100</v>
      </c>
      <c r="DA20" s="613"/>
      <c r="DB20" s="613"/>
      <c r="DC20" s="613"/>
      <c r="DD20" s="619">
        <v>7265823</v>
      </c>
      <c r="DE20" s="611"/>
      <c r="DF20" s="611"/>
      <c r="DG20" s="611"/>
      <c r="DH20" s="611"/>
      <c r="DI20" s="611"/>
      <c r="DJ20" s="611"/>
      <c r="DK20" s="611"/>
      <c r="DL20" s="611"/>
      <c r="DM20" s="611"/>
      <c r="DN20" s="611"/>
      <c r="DO20" s="611"/>
      <c r="DP20" s="612"/>
      <c r="DQ20" s="619">
        <v>50913067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25209464</v>
      </c>
      <c r="S21" s="611"/>
      <c r="T21" s="611"/>
      <c r="U21" s="611"/>
      <c r="V21" s="611"/>
      <c r="W21" s="611"/>
      <c r="X21" s="611"/>
      <c r="Y21" s="612"/>
      <c r="Z21" s="613">
        <v>32.1</v>
      </c>
      <c r="AA21" s="613"/>
      <c r="AB21" s="613"/>
      <c r="AC21" s="613"/>
      <c r="AD21" s="614">
        <v>23253664</v>
      </c>
      <c r="AE21" s="614"/>
      <c r="AF21" s="614"/>
      <c r="AG21" s="614"/>
      <c r="AH21" s="614"/>
      <c r="AI21" s="614"/>
      <c r="AJ21" s="614"/>
      <c r="AK21" s="614"/>
      <c r="AL21" s="615">
        <v>57.1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33382</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23253664</v>
      </c>
      <c r="S22" s="611"/>
      <c r="T22" s="611"/>
      <c r="U22" s="611"/>
      <c r="V22" s="611"/>
      <c r="W22" s="611"/>
      <c r="X22" s="611"/>
      <c r="Y22" s="612"/>
      <c r="Z22" s="613">
        <v>29.6</v>
      </c>
      <c r="AA22" s="613"/>
      <c r="AB22" s="613"/>
      <c r="AC22" s="613"/>
      <c r="AD22" s="614">
        <v>23253664</v>
      </c>
      <c r="AE22" s="614"/>
      <c r="AF22" s="614"/>
      <c r="AG22" s="614"/>
      <c r="AH22" s="614"/>
      <c r="AI22" s="614"/>
      <c r="AJ22" s="614"/>
      <c r="AK22" s="614"/>
      <c r="AL22" s="615">
        <v>57.1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1916287</v>
      </c>
      <c r="S23" s="611"/>
      <c r="T23" s="611"/>
      <c r="U23" s="611"/>
      <c r="V23" s="611"/>
      <c r="W23" s="611"/>
      <c r="X23" s="611"/>
      <c r="Y23" s="612"/>
      <c r="Z23" s="613">
        <v>2.4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39513</v>
      </c>
      <c r="S24" s="611"/>
      <c r="T24" s="611"/>
      <c r="U24" s="611"/>
      <c r="V24" s="611"/>
      <c r="W24" s="611"/>
      <c r="X24" s="611"/>
      <c r="Y24" s="612"/>
      <c r="Z24" s="613">
        <v>0.1</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31914796</v>
      </c>
      <c r="CS24" s="600"/>
      <c r="CT24" s="600"/>
      <c r="CU24" s="600"/>
      <c r="CV24" s="600"/>
      <c r="CW24" s="600"/>
      <c r="CX24" s="600"/>
      <c r="CY24" s="601"/>
      <c r="CZ24" s="604">
        <v>43</v>
      </c>
      <c r="DA24" s="605"/>
      <c r="DB24" s="605"/>
      <c r="DC24" s="621"/>
      <c r="DD24" s="642">
        <v>24042256</v>
      </c>
      <c r="DE24" s="600"/>
      <c r="DF24" s="600"/>
      <c r="DG24" s="600"/>
      <c r="DH24" s="600"/>
      <c r="DI24" s="600"/>
      <c r="DJ24" s="600"/>
      <c r="DK24" s="601"/>
      <c r="DL24" s="642">
        <v>22280296</v>
      </c>
      <c r="DM24" s="600"/>
      <c r="DN24" s="600"/>
      <c r="DO24" s="600"/>
      <c r="DP24" s="600"/>
      <c r="DQ24" s="600"/>
      <c r="DR24" s="600"/>
      <c r="DS24" s="600"/>
      <c r="DT24" s="600"/>
      <c r="DU24" s="600"/>
      <c r="DV24" s="601"/>
      <c r="DW24" s="604">
        <v>54.4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42516770</v>
      </c>
      <c r="S25" s="611"/>
      <c r="T25" s="611"/>
      <c r="U25" s="611"/>
      <c r="V25" s="611"/>
      <c r="W25" s="611"/>
      <c r="X25" s="611"/>
      <c r="Y25" s="612"/>
      <c r="Z25" s="613">
        <v>54.2</v>
      </c>
      <c r="AA25" s="613"/>
      <c r="AB25" s="613"/>
      <c r="AC25" s="613"/>
      <c r="AD25" s="614">
        <v>40560970</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10764561</v>
      </c>
      <c r="CS25" s="643"/>
      <c r="CT25" s="643"/>
      <c r="CU25" s="643"/>
      <c r="CV25" s="643"/>
      <c r="CW25" s="643"/>
      <c r="CX25" s="643"/>
      <c r="CY25" s="644"/>
      <c r="CZ25" s="615">
        <v>14.5</v>
      </c>
      <c r="DA25" s="640"/>
      <c r="DB25" s="640"/>
      <c r="DC25" s="645"/>
      <c r="DD25" s="619">
        <v>10090955</v>
      </c>
      <c r="DE25" s="643"/>
      <c r="DF25" s="643"/>
      <c r="DG25" s="643"/>
      <c r="DH25" s="643"/>
      <c r="DI25" s="643"/>
      <c r="DJ25" s="643"/>
      <c r="DK25" s="644"/>
      <c r="DL25" s="619">
        <v>9941067</v>
      </c>
      <c r="DM25" s="643"/>
      <c r="DN25" s="643"/>
      <c r="DO25" s="643"/>
      <c r="DP25" s="643"/>
      <c r="DQ25" s="643"/>
      <c r="DR25" s="643"/>
      <c r="DS25" s="643"/>
      <c r="DT25" s="643"/>
      <c r="DU25" s="643"/>
      <c r="DV25" s="644"/>
      <c r="DW25" s="615">
        <v>24.3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13145</v>
      </c>
      <c r="S26" s="611"/>
      <c r="T26" s="611"/>
      <c r="U26" s="611"/>
      <c r="V26" s="611"/>
      <c r="W26" s="611"/>
      <c r="X26" s="611"/>
      <c r="Y26" s="612"/>
      <c r="Z26" s="613">
        <v>0</v>
      </c>
      <c r="AA26" s="613"/>
      <c r="AB26" s="613"/>
      <c r="AC26" s="613"/>
      <c r="AD26" s="614">
        <v>13145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6987631</v>
      </c>
      <c r="CS26" s="611"/>
      <c r="CT26" s="611"/>
      <c r="CU26" s="611"/>
      <c r="CV26" s="611"/>
      <c r="CW26" s="611"/>
      <c r="CX26" s="611"/>
      <c r="CY26" s="612"/>
      <c r="CZ26" s="615">
        <v>9.4</v>
      </c>
      <c r="DA26" s="640"/>
      <c r="DB26" s="640"/>
      <c r="DC26" s="645"/>
      <c r="DD26" s="619">
        <v>6495381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202812</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12980444</v>
      </c>
      <c r="BH27" s="611"/>
      <c r="BI27" s="611"/>
      <c r="BJ27" s="611"/>
      <c r="BK27" s="611"/>
      <c r="BL27" s="611"/>
      <c r="BM27" s="611"/>
      <c r="BN27" s="612"/>
      <c r="BO27" s="613">
        <v>100</v>
      </c>
      <c r="BP27" s="613"/>
      <c r="BQ27" s="613"/>
      <c r="BR27" s="613"/>
      <c r="BS27" s="614">
        <v>160407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12143463</v>
      </c>
      <c r="CS27" s="643"/>
      <c r="CT27" s="643"/>
      <c r="CU27" s="643"/>
      <c r="CV27" s="643"/>
      <c r="CW27" s="643"/>
      <c r="CX27" s="643"/>
      <c r="CY27" s="644"/>
      <c r="CZ27" s="615">
        <v>16.399999999999999</v>
      </c>
      <c r="DA27" s="640"/>
      <c r="DB27" s="640"/>
      <c r="DC27" s="645"/>
      <c r="DD27" s="619">
        <v>5025046</v>
      </c>
      <c r="DE27" s="643"/>
      <c r="DF27" s="643"/>
      <c r="DG27" s="643"/>
      <c r="DH27" s="643"/>
      <c r="DI27" s="643"/>
      <c r="DJ27" s="643"/>
      <c r="DK27" s="644"/>
      <c r="DL27" s="619">
        <v>3416634</v>
      </c>
      <c r="DM27" s="643"/>
      <c r="DN27" s="643"/>
      <c r="DO27" s="643"/>
      <c r="DP27" s="643"/>
      <c r="DQ27" s="643"/>
      <c r="DR27" s="643"/>
      <c r="DS27" s="643"/>
      <c r="DT27" s="643"/>
      <c r="DU27" s="643"/>
      <c r="DV27" s="644"/>
      <c r="DW27" s="615">
        <v>8.3000000000000007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405338</v>
      </c>
      <c r="S28" s="611"/>
      <c r="T28" s="611"/>
      <c r="U28" s="611"/>
      <c r="V28" s="611"/>
      <c r="W28" s="611"/>
      <c r="X28" s="611"/>
      <c r="Y28" s="612"/>
      <c r="Z28" s="613">
        <v>0.5</v>
      </c>
      <c r="AA28" s="613"/>
      <c r="AB28" s="613"/>
      <c r="AC28" s="613"/>
      <c r="AD28" s="614">
        <v>49211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9006772</v>
      </c>
      <c r="CS28" s="611"/>
      <c r="CT28" s="611"/>
      <c r="CU28" s="611"/>
      <c r="CV28" s="611"/>
      <c r="CW28" s="611"/>
      <c r="CX28" s="611"/>
      <c r="CY28" s="612"/>
      <c r="CZ28" s="615">
        <v>12.1</v>
      </c>
      <c r="DA28" s="640"/>
      <c r="DB28" s="640"/>
      <c r="DC28" s="645"/>
      <c r="DD28" s="619">
        <v>8926255</v>
      </c>
      <c r="DE28" s="611"/>
      <c r="DF28" s="611"/>
      <c r="DG28" s="611"/>
      <c r="DH28" s="611"/>
      <c r="DI28" s="611"/>
      <c r="DJ28" s="611"/>
      <c r="DK28" s="612"/>
      <c r="DL28" s="619">
        <v>8922595</v>
      </c>
      <c r="DM28" s="611"/>
      <c r="DN28" s="611"/>
      <c r="DO28" s="611"/>
      <c r="DP28" s="611"/>
      <c r="DQ28" s="611"/>
      <c r="DR28" s="611"/>
      <c r="DS28" s="611"/>
      <c r="DT28" s="611"/>
      <c r="DU28" s="611"/>
      <c r="DV28" s="612"/>
      <c r="DW28" s="615">
        <v>21.8</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73214</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9006772</v>
      </c>
      <c r="CS29" s="643"/>
      <c r="CT29" s="643"/>
      <c r="CU29" s="643"/>
      <c r="CV29" s="643"/>
      <c r="CW29" s="643"/>
      <c r="CX29" s="643"/>
      <c r="CY29" s="644"/>
      <c r="CZ29" s="615">
        <v>12.1</v>
      </c>
      <c r="DA29" s="640"/>
      <c r="DB29" s="640"/>
      <c r="DC29" s="645"/>
      <c r="DD29" s="619">
        <v>8926255</v>
      </c>
      <c r="DE29" s="643"/>
      <c r="DF29" s="643"/>
      <c r="DG29" s="643"/>
      <c r="DH29" s="643"/>
      <c r="DI29" s="643"/>
      <c r="DJ29" s="643"/>
      <c r="DK29" s="644"/>
      <c r="DL29" s="619">
        <v>8922595</v>
      </c>
      <c r="DM29" s="643"/>
      <c r="DN29" s="643"/>
      <c r="DO29" s="643"/>
      <c r="DP29" s="643"/>
      <c r="DQ29" s="643"/>
      <c r="DR29" s="643"/>
      <c r="DS29" s="643"/>
      <c r="DT29" s="643"/>
      <c r="DU29" s="643"/>
      <c r="DV29" s="644"/>
      <c r="DW29" s="615">
        <v>21.8</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9168436</v>
      </c>
      <c r="S30" s="611"/>
      <c r="T30" s="611"/>
      <c r="U30" s="611"/>
      <c r="V30" s="611"/>
      <c r="W30" s="611"/>
      <c r="X30" s="611"/>
      <c r="Y30" s="612"/>
      <c r="Z30" s="613">
        <v>11.7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8874385</v>
      </c>
      <c r="CS30" s="611"/>
      <c r="CT30" s="611"/>
      <c r="CU30" s="611"/>
      <c r="CV30" s="611"/>
      <c r="CW30" s="611"/>
      <c r="CX30" s="611"/>
      <c r="CY30" s="612"/>
      <c r="CZ30" s="615">
        <v>12</v>
      </c>
      <c r="DA30" s="640"/>
      <c r="DB30" s="640"/>
      <c r="DC30" s="645"/>
      <c r="DD30" s="619">
        <v>8793883</v>
      </c>
      <c r="DE30" s="611"/>
      <c r="DF30" s="611"/>
      <c r="DG30" s="611"/>
      <c r="DH30" s="611"/>
      <c r="DI30" s="611"/>
      <c r="DJ30" s="611"/>
      <c r="DK30" s="612"/>
      <c r="DL30" s="619">
        <v>8790223</v>
      </c>
      <c r="DM30" s="611"/>
      <c r="DN30" s="611"/>
      <c r="DO30" s="611"/>
      <c r="DP30" s="611"/>
      <c r="DQ30" s="611"/>
      <c r="DR30" s="611"/>
      <c r="DS30" s="611"/>
      <c r="DT30" s="611"/>
      <c r="DU30" s="611"/>
      <c r="DV30" s="612"/>
      <c r="DW30" s="615">
        <v>21.5</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99.1</v>
      </c>
      <c r="BH31" s="654"/>
      <c r="BI31" s="654"/>
      <c r="BJ31" s="654"/>
      <c r="BK31" s="654"/>
      <c r="BL31" s="654"/>
      <c r="BM31" s="605">
        <v>97.1</v>
      </c>
      <c r="BN31" s="654"/>
      <c r="BO31" s="654"/>
      <c r="BP31" s="654"/>
      <c r="BQ31" s="655"/>
      <c r="BR31" s="657">
        <v>99</v>
      </c>
      <c r="BS31" s="654"/>
      <c r="BT31" s="654"/>
      <c r="BU31" s="654"/>
      <c r="BV31" s="654"/>
      <c r="BW31" s="654"/>
      <c r="BX31" s="605">
        <v>96.9</v>
      </c>
      <c r="BY31" s="654"/>
      <c r="BZ31" s="654"/>
      <c r="CA31" s="654"/>
      <c r="CB31" s="655"/>
      <c r="CD31" s="650"/>
      <c r="CE31" s="651"/>
      <c r="CF31" s="607" t="s">
        <v>300</v>
      </c>
      <c r="CG31" s="608"/>
      <c r="CH31" s="608"/>
      <c r="CI31" s="608"/>
      <c r="CJ31" s="608"/>
      <c r="CK31" s="608"/>
      <c r="CL31" s="608"/>
      <c r="CM31" s="608"/>
      <c r="CN31" s="608"/>
      <c r="CO31" s="608"/>
      <c r="CP31" s="608"/>
      <c r="CQ31" s="609"/>
      <c r="CR31" s="610">
        <v>132387</v>
      </c>
      <c r="CS31" s="643"/>
      <c r="CT31" s="643"/>
      <c r="CU31" s="643"/>
      <c r="CV31" s="643"/>
      <c r="CW31" s="643"/>
      <c r="CX31" s="643"/>
      <c r="CY31" s="644"/>
      <c r="CZ31" s="615">
        <v>0.2</v>
      </c>
      <c r="DA31" s="640"/>
      <c r="DB31" s="640"/>
      <c r="DC31" s="645"/>
      <c r="DD31" s="619">
        <v>132372</v>
      </c>
      <c r="DE31" s="643"/>
      <c r="DF31" s="643"/>
      <c r="DG31" s="643"/>
      <c r="DH31" s="643"/>
      <c r="DI31" s="643"/>
      <c r="DJ31" s="643"/>
      <c r="DK31" s="644"/>
      <c r="DL31" s="619">
        <v>132372</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6668876</v>
      </c>
      <c r="S32" s="611"/>
      <c r="T32" s="611"/>
      <c r="U32" s="611"/>
      <c r="V32" s="611"/>
      <c r="W32" s="611"/>
      <c r="X32" s="611"/>
      <c r="Y32" s="612"/>
      <c r="Z32" s="613">
        <v>8.5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99.3</v>
      </c>
      <c r="BH32" s="643"/>
      <c r="BI32" s="643"/>
      <c r="BJ32" s="643"/>
      <c r="BK32" s="643"/>
      <c r="BL32" s="643"/>
      <c r="BM32" s="616">
        <v>97.6</v>
      </c>
      <c r="BN32" s="643"/>
      <c r="BO32" s="643"/>
      <c r="BP32" s="643"/>
      <c r="BQ32" s="656"/>
      <c r="BR32" s="667">
        <v>99.1</v>
      </c>
      <c r="BS32" s="643"/>
      <c r="BT32" s="643"/>
      <c r="BU32" s="643"/>
      <c r="BV32" s="643"/>
      <c r="BW32" s="643"/>
      <c r="BX32" s="616">
        <v>97.3</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624461</v>
      </c>
      <c r="S33" s="611"/>
      <c r="T33" s="611"/>
      <c r="U33" s="611"/>
      <c r="V33" s="611"/>
      <c r="W33" s="611"/>
      <c r="X33" s="611"/>
      <c r="Y33" s="612"/>
      <c r="Z33" s="613">
        <v>0.8</v>
      </c>
      <c r="AA33" s="613"/>
      <c r="AB33" s="613"/>
      <c r="AC33" s="613"/>
      <c r="AD33" s="614">
        <v>87438</v>
      </c>
      <c r="AE33" s="614"/>
      <c r="AF33" s="614"/>
      <c r="AG33" s="614"/>
      <c r="AH33" s="614"/>
      <c r="AI33" s="614"/>
      <c r="AJ33" s="614"/>
      <c r="AK33" s="614"/>
      <c r="AL33" s="615">
        <v>0.2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98.8</v>
      </c>
      <c r="BH33" s="669"/>
      <c r="BI33" s="669"/>
      <c r="BJ33" s="669"/>
      <c r="BK33" s="669"/>
      <c r="BL33" s="669"/>
      <c r="BM33" s="670">
        <v>96.3</v>
      </c>
      <c r="BN33" s="669"/>
      <c r="BO33" s="669"/>
      <c r="BP33" s="669"/>
      <c r="BQ33" s="671"/>
      <c r="BR33" s="668">
        <v>98.9</v>
      </c>
      <c r="BS33" s="669"/>
      <c r="BT33" s="669"/>
      <c r="BU33" s="669"/>
      <c r="BV33" s="669"/>
      <c r="BW33" s="669"/>
      <c r="BX33" s="670">
        <v>96.3</v>
      </c>
      <c r="BY33" s="669"/>
      <c r="BZ33" s="669"/>
      <c r="CA33" s="669"/>
      <c r="CB33" s="671"/>
      <c r="CD33" s="607" t="s">
        <v>307</v>
      </c>
      <c r="CE33" s="608"/>
      <c r="CF33" s="608"/>
      <c r="CG33" s="608"/>
      <c r="CH33" s="608"/>
      <c r="CI33" s="608"/>
      <c r="CJ33" s="608"/>
      <c r="CK33" s="608"/>
      <c r="CL33" s="608"/>
      <c r="CM33" s="608"/>
      <c r="CN33" s="608"/>
      <c r="CO33" s="608"/>
      <c r="CP33" s="608"/>
      <c r="CQ33" s="609"/>
      <c r="CR33" s="610">
        <v>34454678</v>
      </c>
      <c r="CS33" s="643"/>
      <c r="CT33" s="643"/>
      <c r="CU33" s="643"/>
      <c r="CV33" s="643"/>
      <c r="CW33" s="643"/>
      <c r="CX33" s="643"/>
      <c r="CY33" s="644"/>
      <c r="CZ33" s="615">
        <v>46.4</v>
      </c>
      <c r="DA33" s="640"/>
      <c r="DB33" s="640"/>
      <c r="DC33" s="645"/>
      <c r="DD33" s="619">
        <v>25904217</v>
      </c>
      <c r="DE33" s="643"/>
      <c r="DF33" s="643"/>
      <c r="DG33" s="643"/>
      <c r="DH33" s="643"/>
      <c r="DI33" s="643"/>
      <c r="DJ33" s="643"/>
      <c r="DK33" s="644"/>
      <c r="DL33" s="619">
        <v>16396477</v>
      </c>
      <c r="DM33" s="643"/>
      <c r="DN33" s="643"/>
      <c r="DO33" s="643"/>
      <c r="DP33" s="643"/>
      <c r="DQ33" s="643"/>
      <c r="DR33" s="643"/>
      <c r="DS33" s="643"/>
      <c r="DT33" s="643"/>
      <c r="DU33" s="643"/>
      <c r="DV33" s="644"/>
      <c r="DW33" s="615">
        <v>40</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1582658</v>
      </c>
      <c r="S34" s="611"/>
      <c r="T34" s="611"/>
      <c r="U34" s="611"/>
      <c r="V34" s="611"/>
      <c r="W34" s="611"/>
      <c r="X34" s="611"/>
      <c r="Y34" s="612"/>
      <c r="Z34" s="613">
        <v>2</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9786593</v>
      </c>
      <c r="CS34" s="611"/>
      <c r="CT34" s="611"/>
      <c r="CU34" s="611"/>
      <c r="CV34" s="611"/>
      <c r="CW34" s="611"/>
      <c r="CX34" s="611"/>
      <c r="CY34" s="612"/>
      <c r="CZ34" s="615">
        <v>13.2</v>
      </c>
      <c r="DA34" s="640"/>
      <c r="DB34" s="640"/>
      <c r="DC34" s="645"/>
      <c r="DD34" s="619">
        <v>7157191</v>
      </c>
      <c r="DE34" s="611"/>
      <c r="DF34" s="611"/>
      <c r="DG34" s="611"/>
      <c r="DH34" s="611"/>
      <c r="DI34" s="611"/>
      <c r="DJ34" s="611"/>
      <c r="DK34" s="612"/>
      <c r="DL34" s="619">
        <v>6012534</v>
      </c>
      <c r="DM34" s="611"/>
      <c r="DN34" s="611"/>
      <c r="DO34" s="611"/>
      <c r="DP34" s="611"/>
      <c r="DQ34" s="611"/>
      <c r="DR34" s="611"/>
      <c r="DS34" s="611"/>
      <c r="DT34" s="611"/>
      <c r="DU34" s="611"/>
      <c r="DV34" s="612"/>
      <c r="DW34" s="615">
        <v>14.7</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6003610</v>
      </c>
      <c r="S35" s="611"/>
      <c r="T35" s="611"/>
      <c r="U35" s="611"/>
      <c r="V35" s="611"/>
      <c r="W35" s="611"/>
      <c r="X35" s="611"/>
      <c r="Y35" s="612"/>
      <c r="Z35" s="613">
        <v>7.6</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1171716</v>
      </c>
      <c r="CS35" s="643"/>
      <c r="CT35" s="643"/>
      <c r="CU35" s="643"/>
      <c r="CV35" s="643"/>
      <c r="CW35" s="643"/>
      <c r="CX35" s="643"/>
      <c r="CY35" s="644"/>
      <c r="CZ35" s="615">
        <v>1.6</v>
      </c>
      <c r="DA35" s="640"/>
      <c r="DB35" s="640"/>
      <c r="DC35" s="645"/>
      <c r="DD35" s="619">
        <v>1092749</v>
      </c>
      <c r="DE35" s="643"/>
      <c r="DF35" s="643"/>
      <c r="DG35" s="643"/>
      <c r="DH35" s="643"/>
      <c r="DI35" s="643"/>
      <c r="DJ35" s="643"/>
      <c r="DK35" s="644"/>
      <c r="DL35" s="619">
        <v>711674</v>
      </c>
      <c r="DM35" s="643"/>
      <c r="DN35" s="643"/>
      <c r="DO35" s="643"/>
      <c r="DP35" s="643"/>
      <c r="DQ35" s="643"/>
      <c r="DR35" s="643"/>
      <c r="DS35" s="643"/>
      <c r="DT35" s="643"/>
      <c r="DU35" s="643"/>
      <c r="DV35" s="644"/>
      <c r="DW35" s="615">
        <v>1.7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4770295</v>
      </c>
      <c r="S36" s="611"/>
      <c r="T36" s="611"/>
      <c r="U36" s="611"/>
      <c r="V36" s="611"/>
      <c r="W36" s="611"/>
      <c r="X36" s="611"/>
      <c r="Y36" s="612"/>
      <c r="Z36" s="613">
        <v>6.1</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6388150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222923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12609039</v>
      </c>
      <c r="CS36" s="611"/>
      <c r="CT36" s="611"/>
      <c r="CU36" s="611"/>
      <c r="CV36" s="611"/>
      <c r="CW36" s="611"/>
      <c r="CX36" s="611"/>
      <c r="CY36" s="612"/>
      <c r="CZ36" s="615">
        <v>17</v>
      </c>
      <c r="DA36" s="640"/>
      <c r="DB36" s="640"/>
      <c r="DC36" s="645"/>
      <c r="DD36" s="619">
        <v>9639555</v>
      </c>
      <c r="DE36" s="611"/>
      <c r="DF36" s="611"/>
      <c r="DG36" s="611"/>
      <c r="DH36" s="611"/>
      <c r="DI36" s="611"/>
      <c r="DJ36" s="611"/>
      <c r="DK36" s="612"/>
      <c r="DL36" s="619">
        <v>7953257</v>
      </c>
      <c r="DM36" s="611"/>
      <c r="DN36" s="611"/>
      <c r="DO36" s="611"/>
      <c r="DP36" s="611"/>
      <c r="DQ36" s="611"/>
      <c r="DR36" s="611"/>
      <c r="DS36" s="611"/>
      <c r="DT36" s="611"/>
      <c r="DU36" s="611"/>
      <c r="DV36" s="612"/>
      <c r="DW36" s="615">
        <v>19.399999999999999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1276154</v>
      </c>
      <c r="S37" s="611"/>
      <c r="T37" s="611"/>
      <c r="U37" s="611"/>
      <c r="V37" s="611"/>
      <c r="W37" s="611"/>
      <c r="X37" s="611"/>
      <c r="Y37" s="612"/>
      <c r="Z37" s="613">
        <v>1.6</v>
      </c>
      <c r="AA37" s="613"/>
      <c r="AB37" s="613"/>
      <c r="AC37" s="613"/>
      <c r="AD37" s="614">
        <v>39272</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1927996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25935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4559523</v>
      </c>
      <c r="CS37" s="643"/>
      <c r="CT37" s="643"/>
      <c r="CU37" s="643"/>
      <c r="CV37" s="643"/>
      <c r="CW37" s="643"/>
      <c r="CX37" s="643"/>
      <c r="CY37" s="644"/>
      <c r="CZ37" s="615">
        <v>6.1</v>
      </c>
      <c r="DA37" s="640"/>
      <c r="DB37" s="640"/>
      <c r="DC37" s="645"/>
      <c r="DD37" s="619">
        <v>4358718</v>
      </c>
      <c r="DE37" s="643"/>
      <c r="DF37" s="643"/>
      <c r="DG37" s="643"/>
      <c r="DH37" s="643"/>
      <c r="DI37" s="643"/>
      <c r="DJ37" s="643"/>
      <c r="DK37" s="644"/>
      <c r="DL37" s="619">
        <v>4244824</v>
      </c>
      <c r="DM37" s="643"/>
      <c r="DN37" s="643"/>
      <c r="DO37" s="643"/>
      <c r="DP37" s="643"/>
      <c r="DQ37" s="643"/>
      <c r="DR37" s="643"/>
      <c r="DS37" s="643"/>
      <c r="DT37" s="643"/>
      <c r="DU37" s="643"/>
      <c r="DV37" s="644"/>
      <c r="DW37" s="615">
        <v>10.4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5199757</v>
      </c>
      <c r="S38" s="611"/>
      <c r="T38" s="611"/>
      <c r="U38" s="611"/>
      <c r="V38" s="611"/>
      <c r="W38" s="611"/>
      <c r="X38" s="611"/>
      <c r="Y38" s="612"/>
      <c r="Z38" s="613">
        <v>6.6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1107426</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15255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3226440</v>
      </c>
      <c r="CS38" s="611"/>
      <c r="CT38" s="611"/>
      <c r="CU38" s="611"/>
      <c r="CV38" s="611"/>
      <c r="CW38" s="611"/>
      <c r="CX38" s="611"/>
      <c r="CY38" s="612"/>
      <c r="CZ38" s="615">
        <v>4.3</v>
      </c>
      <c r="DA38" s="640"/>
      <c r="DB38" s="640"/>
      <c r="DC38" s="645"/>
      <c r="DD38" s="619">
        <v>2475502</v>
      </c>
      <c r="DE38" s="611"/>
      <c r="DF38" s="611"/>
      <c r="DG38" s="611"/>
      <c r="DH38" s="611"/>
      <c r="DI38" s="611"/>
      <c r="DJ38" s="611"/>
      <c r="DK38" s="612"/>
      <c r="DL38" s="619">
        <v>1717992</v>
      </c>
      <c r="DM38" s="611"/>
      <c r="DN38" s="611"/>
      <c r="DO38" s="611"/>
      <c r="DP38" s="611"/>
      <c r="DQ38" s="611"/>
      <c r="DR38" s="611"/>
      <c r="DS38" s="611"/>
      <c r="DT38" s="611"/>
      <c r="DU38" s="611"/>
      <c r="DV38" s="612"/>
      <c r="DW38" s="615">
        <v>4.2</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337179</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22526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6191082</v>
      </c>
      <c r="CS39" s="643"/>
      <c r="CT39" s="643"/>
      <c r="CU39" s="643"/>
      <c r="CV39" s="643"/>
      <c r="CW39" s="643"/>
      <c r="CX39" s="643"/>
      <c r="CY39" s="644"/>
      <c r="CZ39" s="615">
        <v>8.3000000000000007</v>
      </c>
      <c r="DA39" s="640"/>
      <c r="DB39" s="640"/>
      <c r="DC39" s="645"/>
      <c r="DD39" s="619">
        <v>4716031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218757</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182091</v>
      </c>
      <c r="BA40" s="611"/>
      <c r="BB40" s="611"/>
      <c r="BC40" s="611"/>
      <c r="BD40" s="643"/>
      <c r="BE40" s="643"/>
      <c r="BF40" s="656"/>
      <c r="BG40" s="660" t="s">
        <v>332</v>
      </c>
      <c r="BH40" s="661"/>
      <c r="BI40" s="661"/>
      <c r="BJ40" s="661"/>
      <c r="BK40" s="661"/>
      <c r="BL40" s="214"/>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1469808</v>
      </c>
      <c r="CS40" s="611"/>
      <c r="CT40" s="611"/>
      <c r="CU40" s="611"/>
      <c r="CV40" s="611"/>
      <c r="CW40" s="611"/>
      <c r="CX40" s="611"/>
      <c r="CY40" s="612"/>
      <c r="CZ40" s="615">
        <v>2</v>
      </c>
      <c r="DA40" s="640"/>
      <c r="DB40" s="640"/>
      <c r="DC40" s="645"/>
      <c r="DD40" s="619">
        <v>823189</v>
      </c>
      <c r="DE40" s="611"/>
      <c r="DF40" s="611"/>
      <c r="DG40" s="611"/>
      <c r="DH40" s="611"/>
      <c r="DI40" s="611"/>
      <c r="DJ40" s="611"/>
      <c r="DK40" s="612"/>
      <c r="DL40" s="619">
        <v>1020</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78505526</v>
      </c>
      <c r="S41" s="683"/>
      <c r="T41" s="683"/>
      <c r="U41" s="683"/>
      <c r="V41" s="683"/>
      <c r="W41" s="683"/>
      <c r="X41" s="683"/>
      <c r="Y41" s="687"/>
      <c r="Z41" s="688">
        <v>100</v>
      </c>
      <c r="AA41" s="688"/>
      <c r="AB41" s="688"/>
      <c r="AC41" s="688"/>
      <c r="AD41" s="689">
        <v>40750036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1138878</v>
      </c>
      <c r="BA41" s="611"/>
      <c r="BB41" s="611"/>
      <c r="BC41" s="611"/>
      <c r="BD41" s="643"/>
      <c r="BE41" s="643"/>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1694580</v>
      </c>
      <c r="BA42" s="683"/>
      <c r="BB42" s="683"/>
      <c r="BC42" s="683"/>
      <c r="BD42" s="669"/>
      <c r="BE42" s="669"/>
      <c r="BF42" s="671"/>
      <c r="BG42" s="662"/>
      <c r="BH42" s="663"/>
      <c r="BI42" s="663"/>
      <c r="BJ42" s="663"/>
      <c r="BK42" s="663"/>
      <c r="BL42" s="215"/>
      <c r="BM42" s="632" t="s">
        <v>340</v>
      </c>
      <c r="BN42" s="632"/>
      <c r="BO42" s="632"/>
      <c r="BP42" s="632"/>
      <c r="BQ42" s="632"/>
      <c r="BR42" s="632"/>
      <c r="BS42" s="632"/>
      <c r="BT42" s="632"/>
      <c r="BU42" s="633"/>
      <c r="BV42" s="682">
        <v>391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7886246</v>
      </c>
      <c r="CS42" s="643"/>
      <c r="CT42" s="643"/>
      <c r="CU42" s="643"/>
      <c r="CV42" s="643"/>
      <c r="CW42" s="643"/>
      <c r="CX42" s="643"/>
      <c r="CY42" s="644"/>
      <c r="CZ42" s="615">
        <v>10.6</v>
      </c>
      <c r="DA42" s="640"/>
      <c r="DB42" s="640"/>
      <c r="DC42" s="645"/>
      <c r="DD42" s="619">
        <v>966594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231580</v>
      </c>
      <c r="CS43" s="643"/>
      <c r="CT43" s="643"/>
      <c r="CU43" s="643"/>
      <c r="CV43" s="643"/>
      <c r="CW43" s="643"/>
      <c r="CX43" s="643"/>
      <c r="CY43" s="644"/>
      <c r="CZ43" s="615">
        <v>0.3</v>
      </c>
      <c r="DA43" s="640"/>
      <c r="DB43" s="640"/>
      <c r="DC43" s="645"/>
      <c r="DD43" s="619">
        <v>208398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7265823</v>
      </c>
      <c r="CS44" s="611"/>
      <c r="CT44" s="611"/>
      <c r="CU44" s="611"/>
      <c r="CV44" s="611"/>
      <c r="CW44" s="611"/>
      <c r="CX44" s="611"/>
      <c r="CY44" s="612"/>
      <c r="CZ44" s="615">
        <v>9.8000000000000007</v>
      </c>
      <c r="DA44" s="616"/>
      <c r="DB44" s="616"/>
      <c r="DC44" s="622"/>
      <c r="DD44" s="619">
        <v>849895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2947529</v>
      </c>
      <c r="CS45" s="643"/>
      <c r="CT45" s="643"/>
      <c r="CU45" s="643"/>
      <c r="CV45" s="643"/>
      <c r="CW45" s="643"/>
      <c r="CX45" s="643"/>
      <c r="CY45" s="644"/>
      <c r="CZ45" s="615">
        <v>4</v>
      </c>
      <c r="DA45" s="640"/>
      <c r="DB45" s="640"/>
      <c r="DC45" s="645"/>
      <c r="DD45" s="619">
        <v>48331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4084683</v>
      </c>
      <c r="CS46" s="611"/>
      <c r="CT46" s="611"/>
      <c r="CU46" s="611"/>
      <c r="CV46" s="611"/>
      <c r="CW46" s="611"/>
      <c r="CX46" s="611"/>
      <c r="CY46" s="612"/>
      <c r="CZ46" s="615">
        <v>5.5</v>
      </c>
      <c r="DA46" s="616"/>
      <c r="DB46" s="616"/>
      <c r="DC46" s="622"/>
      <c r="DD46" s="619">
        <v>775253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v>620423</v>
      </c>
      <c r="CS47" s="643"/>
      <c r="CT47" s="643"/>
      <c r="CU47" s="643"/>
      <c r="CV47" s="643"/>
      <c r="CW47" s="643"/>
      <c r="CX47" s="643"/>
      <c r="CY47" s="644"/>
      <c r="CZ47" s="615">
        <v>0.8</v>
      </c>
      <c r="DA47" s="640"/>
      <c r="DB47" s="640"/>
      <c r="DC47" s="645"/>
      <c r="DD47" s="619">
        <v>116699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74255720</v>
      </c>
      <c r="CS49" s="669"/>
      <c r="CT49" s="669"/>
      <c r="CU49" s="669"/>
      <c r="CV49" s="669"/>
      <c r="CW49" s="669"/>
      <c r="CX49" s="669"/>
      <c r="CY49" s="698"/>
      <c r="CZ49" s="690">
        <v>100</v>
      </c>
      <c r="DA49" s="699"/>
      <c r="DB49" s="699"/>
      <c r="DC49" s="700"/>
      <c r="DD49" s="701">
        <v>50913067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UvVfddcPtEKGuvuI0sGna2yRVha98z2phNa0Ii9Fmiylz9d2lbfx+wncThQGcDpYsMyBzxsLWusZxBeTa+qbA==" saltValue="ZRVlZlLZpZJCHwP7ujE9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78358</v>
      </c>
      <c r="R7" s="740"/>
      <c r="S7" s="740"/>
      <c r="T7" s="740"/>
      <c r="U7" s="740"/>
      <c r="V7" s="740">
        <v>74123</v>
      </c>
      <c r="W7" s="740"/>
      <c r="X7" s="740"/>
      <c r="Y7" s="740"/>
      <c r="Z7" s="740"/>
      <c r="AA7" s="740">
        <v>4236</v>
      </c>
      <c r="AB7" s="740"/>
      <c r="AC7" s="740"/>
      <c r="AD7" s="740"/>
      <c r="AE7" s="741"/>
      <c r="AF7" s="742">
        <v>4042</v>
      </c>
      <c r="AG7" s="743"/>
      <c r="AH7" s="743"/>
      <c r="AI7" s="743"/>
      <c r="AJ7" s="744"/>
      <c r="AK7" s="745">
        <v>6005</v>
      </c>
      <c r="AL7" s="746"/>
      <c r="AM7" s="746"/>
      <c r="AN7" s="746"/>
      <c r="AO7" s="746"/>
      <c r="AP7" s="746">
        <v>66521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561</v>
      </c>
      <c r="BT7" s="734"/>
      <c r="BU7" s="734"/>
      <c r="BV7" s="734"/>
      <c r="BW7" s="734"/>
      <c r="BX7" s="734"/>
      <c r="BY7" s="734"/>
      <c r="BZ7" s="734"/>
      <c r="CA7" s="734"/>
      <c r="CB7" s="734"/>
      <c r="CC7" s="734"/>
      <c r="CD7" s="734"/>
      <c r="CE7" s="734"/>
      <c r="CF7" s="734"/>
      <c r="CG7" s="749"/>
      <c r="CH7" s="730">
        <v>2</v>
      </c>
      <c r="CI7" s="731"/>
      <c r="CJ7" s="731"/>
      <c r="CK7" s="731"/>
      <c r="CL7" s="732"/>
      <c r="CM7" s="730">
        <v>207</v>
      </c>
      <c r="CN7" s="731"/>
      <c r="CO7" s="731"/>
      <c r="CP7" s="731"/>
      <c r="CQ7" s="732"/>
      <c r="CR7" s="730">
        <v>79</v>
      </c>
      <c r="CS7" s="731"/>
      <c r="CT7" s="731"/>
      <c r="CU7" s="731"/>
      <c r="CV7" s="732"/>
      <c r="CW7" s="730">
        <v>47</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29"/>
    </row>
    <row r="8" spans="1:131" s="230" customFormat="1" ht="26.25" customHeight="1" x14ac:dyDescent="0.2">
      <c r="A8" s="233">
        <v>2</v>
      </c>
      <c r="B8" s="767" t="s">
        <v>375</v>
      </c>
      <c r="C8" s="768"/>
      <c r="D8" s="768"/>
      <c r="E8" s="768"/>
      <c r="F8" s="768"/>
      <c r="G8" s="768"/>
      <c r="H8" s="768"/>
      <c r="I8" s="768"/>
      <c r="J8" s="768"/>
      <c r="K8" s="768"/>
      <c r="L8" s="768"/>
      <c r="M8" s="768"/>
      <c r="N8" s="768"/>
      <c r="O8" s="768"/>
      <c r="P8" s="769"/>
      <c r="Q8" s="770">
        <v>113</v>
      </c>
      <c r="R8" s="771"/>
      <c r="S8" s="771"/>
      <c r="T8" s="771"/>
      <c r="U8" s="771"/>
      <c r="V8" s="771">
        <v>103</v>
      </c>
      <c r="W8" s="771"/>
      <c r="X8" s="771"/>
      <c r="Y8" s="771"/>
      <c r="Z8" s="771"/>
      <c r="AA8" s="771">
        <v>9</v>
      </c>
      <c r="AB8" s="771"/>
      <c r="AC8" s="771"/>
      <c r="AD8" s="771"/>
      <c r="AE8" s="772"/>
      <c r="AF8" s="773">
        <v>9</v>
      </c>
      <c r="AG8" s="774"/>
      <c r="AH8" s="774"/>
      <c r="AI8" s="774"/>
      <c r="AJ8" s="775"/>
      <c r="AK8" s="756">
        <v>0</v>
      </c>
      <c r="AL8" s="757"/>
      <c r="AM8" s="757"/>
      <c r="AN8" s="757"/>
      <c r="AO8" s="757"/>
      <c r="AP8" s="757">
        <v>132</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562</v>
      </c>
      <c r="BT8" s="761"/>
      <c r="BU8" s="761"/>
      <c r="BV8" s="761"/>
      <c r="BW8" s="761"/>
      <c r="BX8" s="761"/>
      <c r="BY8" s="761"/>
      <c r="BZ8" s="761"/>
      <c r="CA8" s="761"/>
      <c r="CB8" s="761"/>
      <c r="CC8" s="761"/>
      <c r="CD8" s="761"/>
      <c r="CE8" s="761"/>
      <c r="CF8" s="761"/>
      <c r="CG8" s="762"/>
      <c r="CH8" s="763">
        <v>0</v>
      </c>
      <c r="CI8" s="764"/>
      <c r="CJ8" s="764"/>
      <c r="CK8" s="764"/>
      <c r="CL8" s="765"/>
      <c r="CM8" s="763">
        <v>13</v>
      </c>
      <c r="CN8" s="764"/>
      <c r="CO8" s="764"/>
      <c r="CP8" s="764"/>
      <c r="CQ8" s="765"/>
      <c r="CR8" s="763">
        <v>10</v>
      </c>
      <c r="CS8" s="764"/>
      <c r="CT8" s="764"/>
      <c r="CU8" s="764"/>
      <c r="CV8" s="765"/>
      <c r="CW8" s="763">
        <v>0</v>
      </c>
      <c r="CX8" s="764"/>
      <c r="CY8" s="764"/>
      <c r="CZ8" s="764"/>
      <c r="DA8" s="765"/>
      <c r="DB8" s="763" t="s">
        <v>554</v>
      </c>
      <c r="DC8" s="764"/>
      <c r="DD8" s="764"/>
      <c r="DE8" s="764"/>
      <c r="DF8" s="765"/>
      <c r="DG8" s="763" t="s">
        <v>554</v>
      </c>
      <c r="DH8" s="764"/>
      <c r="DI8" s="764"/>
      <c r="DJ8" s="764"/>
      <c r="DK8" s="765"/>
      <c r="DL8" s="763" t="s">
        <v>554</v>
      </c>
      <c r="DM8" s="764"/>
      <c r="DN8" s="764"/>
      <c r="DO8" s="764"/>
      <c r="DP8" s="765"/>
      <c r="DQ8" s="763" t="s">
        <v>554</v>
      </c>
      <c r="DR8" s="764"/>
      <c r="DS8" s="764"/>
      <c r="DT8" s="764"/>
      <c r="DU8" s="765"/>
      <c r="DV8" s="760"/>
      <c r="DW8" s="761"/>
      <c r="DX8" s="761"/>
      <c r="DY8" s="761"/>
      <c r="DZ8" s="766"/>
      <c r="EA8" s="229"/>
    </row>
    <row r="9" spans="1:131" s="230" customFormat="1" ht="26.25" customHeight="1" x14ac:dyDescent="0.2">
      <c r="A9" s="233">
        <v>3</v>
      </c>
      <c r="B9" s="767" t="s">
        <v>376</v>
      </c>
      <c r="C9" s="768"/>
      <c r="D9" s="768"/>
      <c r="E9" s="768"/>
      <c r="F9" s="768"/>
      <c r="G9" s="768"/>
      <c r="H9" s="768"/>
      <c r="I9" s="768"/>
      <c r="J9" s="768"/>
      <c r="K9" s="768"/>
      <c r="L9" s="768"/>
      <c r="M9" s="768"/>
      <c r="N9" s="768"/>
      <c r="O9" s="768"/>
      <c r="P9" s="769"/>
      <c r="Q9" s="770">
        <v>210</v>
      </c>
      <c r="R9" s="771"/>
      <c r="S9" s="771"/>
      <c r="T9" s="771"/>
      <c r="U9" s="771"/>
      <c r="V9" s="771">
        <v>210</v>
      </c>
      <c r="W9" s="771"/>
      <c r="X9" s="771"/>
      <c r="Y9" s="771"/>
      <c r="Z9" s="771"/>
      <c r="AA9" s="771">
        <v>0</v>
      </c>
      <c r="AB9" s="771"/>
      <c r="AC9" s="771"/>
      <c r="AD9" s="771"/>
      <c r="AE9" s="772"/>
      <c r="AF9" s="773" t="s">
        <v>122</v>
      </c>
      <c r="AG9" s="774"/>
      <c r="AH9" s="774"/>
      <c r="AI9" s="774"/>
      <c r="AJ9" s="775"/>
      <c r="AK9" s="756">
        <v>150</v>
      </c>
      <c r="AL9" s="757"/>
      <c r="AM9" s="757"/>
      <c r="AN9" s="757"/>
      <c r="AO9" s="757"/>
      <c r="AP9" s="757">
        <v>185</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563</v>
      </c>
      <c r="BT9" s="761"/>
      <c r="BU9" s="761"/>
      <c r="BV9" s="761"/>
      <c r="BW9" s="761"/>
      <c r="BX9" s="761"/>
      <c r="BY9" s="761"/>
      <c r="BZ9" s="761"/>
      <c r="CA9" s="761"/>
      <c r="CB9" s="761"/>
      <c r="CC9" s="761"/>
      <c r="CD9" s="761"/>
      <c r="CE9" s="761"/>
      <c r="CF9" s="761"/>
      <c r="CG9" s="762"/>
      <c r="CH9" s="763">
        <v>2</v>
      </c>
      <c r="CI9" s="764"/>
      <c r="CJ9" s="764"/>
      <c r="CK9" s="764"/>
      <c r="CL9" s="765"/>
      <c r="CM9" s="763">
        <v>8</v>
      </c>
      <c r="CN9" s="764"/>
      <c r="CO9" s="764"/>
      <c r="CP9" s="764"/>
      <c r="CQ9" s="765"/>
      <c r="CR9" s="763">
        <v>67</v>
      </c>
      <c r="CS9" s="764"/>
      <c r="CT9" s="764"/>
      <c r="CU9" s="764"/>
      <c r="CV9" s="765"/>
      <c r="CW9" s="763">
        <v>0</v>
      </c>
      <c r="CX9" s="764"/>
      <c r="CY9" s="764"/>
      <c r="CZ9" s="764"/>
      <c r="DA9" s="765"/>
      <c r="DB9" s="763" t="s">
        <v>554</v>
      </c>
      <c r="DC9" s="764"/>
      <c r="DD9" s="764"/>
      <c r="DE9" s="764"/>
      <c r="DF9" s="765"/>
      <c r="DG9" s="763" t="s">
        <v>554</v>
      </c>
      <c r="DH9" s="764"/>
      <c r="DI9" s="764"/>
      <c r="DJ9" s="764"/>
      <c r="DK9" s="765"/>
      <c r="DL9" s="763" t="s">
        <v>554</v>
      </c>
      <c r="DM9" s="764"/>
      <c r="DN9" s="764"/>
      <c r="DO9" s="764"/>
      <c r="DP9" s="765"/>
      <c r="DQ9" s="763" t="s">
        <v>554</v>
      </c>
      <c r="DR9" s="764"/>
      <c r="DS9" s="764"/>
      <c r="DT9" s="764"/>
      <c r="DU9" s="765"/>
      <c r="DV9" s="760"/>
      <c r="DW9" s="761"/>
      <c r="DX9" s="761"/>
      <c r="DY9" s="761"/>
      <c r="DZ9" s="766"/>
      <c r="EA9" s="229"/>
    </row>
    <row r="10" spans="1:131" s="230" customFormat="1" ht="26.25" customHeight="1" x14ac:dyDescent="0.2">
      <c r="A10" s="233">
        <v>4</v>
      </c>
      <c r="B10" s="767" t="s">
        <v>377</v>
      </c>
      <c r="C10" s="768"/>
      <c r="D10" s="768"/>
      <c r="E10" s="768"/>
      <c r="F10" s="768"/>
      <c r="G10" s="768"/>
      <c r="H10" s="768"/>
      <c r="I10" s="768"/>
      <c r="J10" s="768"/>
      <c r="K10" s="768"/>
      <c r="L10" s="768"/>
      <c r="M10" s="768"/>
      <c r="N10" s="768"/>
      <c r="O10" s="768"/>
      <c r="P10" s="769"/>
      <c r="Q10" s="770">
        <v>4</v>
      </c>
      <c r="R10" s="771"/>
      <c r="S10" s="771"/>
      <c r="T10" s="771"/>
      <c r="U10" s="771"/>
      <c r="V10" s="771">
        <v>4</v>
      </c>
      <c r="W10" s="771"/>
      <c r="X10" s="771"/>
      <c r="Y10" s="771"/>
      <c r="Z10" s="771"/>
      <c r="AA10" s="771">
        <v>0</v>
      </c>
      <c r="AB10" s="771"/>
      <c r="AC10" s="771"/>
      <c r="AD10" s="771"/>
      <c r="AE10" s="772"/>
      <c r="AF10" s="773" t="s">
        <v>122</v>
      </c>
      <c r="AG10" s="774"/>
      <c r="AH10" s="774"/>
      <c r="AI10" s="774"/>
      <c r="AJ10" s="775"/>
      <c r="AK10" s="756">
        <v>0</v>
      </c>
      <c r="AL10" s="757"/>
      <c r="AM10" s="757"/>
      <c r="AN10" s="757"/>
      <c r="AO10" s="757"/>
      <c r="AP10" s="757" t="s">
        <v>554</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564</v>
      </c>
      <c r="BT10" s="761"/>
      <c r="BU10" s="761"/>
      <c r="BV10" s="761"/>
      <c r="BW10" s="761"/>
      <c r="BX10" s="761"/>
      <c r="BY10" s="761"/>
      <c r="BZ10" s="761"/>
      <c r="CA10" s="761"/>
      <c r="CB10" s="761"/>
      <c r="CC10" s="761"/>
      <c r="CD10" s="761"/>
      <c r="CE10" s="761"/>
      <c r="CF10" s="761"/>
      <c r="CG10" s="762"/>
      <c r="CH10" s="763">
        <v>-2</v>
      </c>
      <c r="CI10" s="764"/>
      <c r="CJ10" s="764"/>
      <c r="CK10" s="764"/>
      <c r="CL10" s="765"/>
      <c r="CM10" s="763">
        <v>19</v>
      </c>
      <c r="CN10" s="764"/>
      <c r="CO10" s="764"/>
      <c r="CP10" s="764"/>
      <c r="CQ10" s="765"/>
      <c r="CR10" s="763">
        <v>30</v>
      </c>
      <c r="CS10" s="764"/>
      <c r="CT10" s="764"/>
      <c r="CU10" s="764"/>
      <c r="CV10" s="765"/>
      <c r="CW10" s="763">
        <v>0</v>
      </c>
      <c r="CX10" s="764"/>
      <c r="CY10" s="764"/>
      <c r="CZ10" s="764"/>
      <c r="DA10" s="765"/>
      <c r="DB10" s="763" t="s">
        <v>554</v>
      </c>
      <c r="DC10" s="764"/>
      <c r="DD10" s="764"/>
      <c r="DE10" s="764"/>
      <c r="DF10" s="765"/>
      <c r="DG10" s="763" t="s">
        <v>554</v>
      </c>
      <c r="DH10" s="764"/>
      <c r="DI10" s="764"/>
      <c r="DJ10" s="764"/>
      <c r="DK10" s="765"/>
      <c r="DL10" s="763" t="s">
        <v>554</v>
      </c>
      <c r="DM10" s="764"/>
      <c r="DN10" s="764"/>
      <c r="DO10" s="764"/>
      <c r="DP10" s="765"/>
      <c r="DQ10" s="763" t="s">
        <v>554</v>
      </c>
      <c r="DR10" s="764"/>
      <c r="DS10" s="764"/>
      <c r="DT10" s="764"/>
      <c r="DU10" s="765"/>
      <c r="DV10" s="760"/>
      <c r="DW10" s="761"/>
      <c r="DX10" s="761"/>
      <c r="DY10" s="761"/>
      <c r="DZ10" s="766"/>
      <c r="EA10" s="229"/>
    </row>
    <row r="11" spans="1:131" s="230" customFormat="1" ht="26.25" customHeight="1" x14ac:dyDescent="0.2">
      <c r="A11" s="233">
        <v>5</v>
      </c>
      <c r="B11" s="767" t="s">
        <v>378</v>
      </c>
      <c r="C11" s="768"/>
      <c r="D11" s="768"/>
      <c r="E11" s="768"/>
      <c r="F11" s="768"/>
      <c r="G11" s="768"/>
      <c r="H11" s="768"/>
      <c r="I11" s="768"/>
      <c r="J11" s="768"/>
      <c r="K11" s="768"/>
      <c r="L11" s="768"/>
      <c r="M11" s="768"/>
      <c r="N11" s="768"/>
      <c r="O11" s="768"/>
      <c r="P11" s="769"/>
      <c r="Q11" s="770">
        <v>15</v>
      </c>
      <c r="R11" s="771"/>
      <c r="S11" s="771"/>
      <c r="T11" s="771"/>
      <c r="U11" s="771"/>
      <c r="V11" s="771">
        <v>10</v>
      </c>
      <c r="W11" s="771"/>
      <c r="X11" s="771"/>
      <c r="Y11" s="771"/>
      <c r="Z11" s="771"/>
      <c r="AA11" s="771">
        <v>5</v>
      </c>
      <c r="AB11" s="771"/>
      <c r="AC11" s="771"/>
      <c r="AD11" s="771"/>
      <c r="AE11" s="772"/>
      <c r="AF11" s="773" t="s">
        <v>122</v>
      </c>
      <c r="AG11" s="774"/>
      <c r="AH11" s="774"/>
      <c r="AI11" s="774"/>
      <c r="AJ11" s="775"/>
      <c r="AK11" s="756" t="s">
        <v>554</v>
      </c>
      <c r="AL11" s="757"/>
      <c r="AM11" s="757"/>
      <c r="AN11" s="757"/>
      <c r="AO11" s="757"/>
      <c r="AP11" s="757" t="s">
        <v>554</v>
      </c>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380</v>
      </c>
      <c r="B23" s="776" t="s">
        <v>381</v>
      </c>
      <c r="C23" s="777"/>
      <c r="D23" s="777"/>
      <c r="E23" s="777"/>
      <c r="F23" s="777"/>
      <c r="G23" s="777"/>
      <c r="H23" s="777"/>
      <c r="I23" s="777"/>
      <c r="J23" s="777"/>
      <c r="K23" s="777"/>
      <c r="L23" s="777"/>
      <c r="M23" s="777"/>
      <c r="N23" s="777"/>
      <c r="O23" s="777"/>
      <c r="P23" s="778"/>
      <c r="Q23" s="779">
        <v>78506</v>
      </c>
      <c r="R23" s="780"/>
      <c r="S23" s="780"/>
      <c r="T23" s="780"/>
      <c r="U23" s="780"/>
      <c r="V23" s="780">
        <v>74256</v>
      </c>
      <c r="W23" s="780"/>
      <c r="X23" s="780"/>
      <c r="Y23" s="780"/>
      <c r="Z23" s="780"/>
      <c r="AA23" s="780">
        <v>4250</v>
      </c>
      <c r="AB23" s="780"/>
      <c r="AC23" s="780"/>
      <c r="AD23" s="780"/>
      <c r="AE23" s="781"/>
      <c r="AF23" s="782">
        <v>4051</v>
      </c>
      <c r="AG23" s="780"/>
      <c r="AH23" s="780"/>
      <c r="AI23" s="780"/>
      <c r="AJ23" s="783"/>
      <c r="AK23" s="784"/>
      <c r="AL23" s="785"/>
      <c r="AM23" s="785"/>
      <c r="AN23" s="785"/>
      <c r="AO23" s="785"/>
      <c r="AP23" s="780">
        <v>66838</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392</v>
      </c>
      <c r="C28" s="737"/>
      <c r="D28" s="737"/>
      <c r="E28" s="737"/>
      <c r="F28" s="737"/>
      <c r="G28" s="737"/>
      <c r="H28" s="737"/>
      <c r="I28" s="737"/>
      <c r="J28" s="737"/>
      <c r="K28" s="737"/>
      <c r="L28" s="737"/>
      <c r="M28" s="737"/>
      <c r="N28" s="737"/>
      <c r="O28" s="737"/>
      <c r="P28" s="738"/>
      <c r="Q28" s="809">
        <v>12176</v>
      </c>
      <c r="R28" s="810"/>
      <c r="S28" s="810"/>
      <c r="T28" s="810"/>
      <c r="U28" s="810"/>
      <c r="V28" s="810">
        <v>11916</v>
      </c>
      <c r="W28" s="810"/>
      <c r="X28" s="810"/>
      <c r="Y28" s="810"/>
      <c r="Z28" s="810"/>
      <c r="AA28" s="810">
        <v>261</v>
      </c>
      <c r="AB28" s="810"/>
      <c r="AC28" s="810"/>
      <c r="AD28" s="810"/>
      <c r="AE28" s="811"/>
      <c r="AF28" s="812">
        <v>261</v>
      </c>
      <c r="AG28" s="810"/>
      <c r="AH28" s="810"/>
      <c r="AI28" s="810"/>
      <c r="AJ28" s="813"/>
      <c r="AK28" s="814">
        <v>1017</v>
      </c>
      <c r="AL28" s="815"/>
      <c r="AM28" s="815"/>
      <c r="AN28" s="815"/>
      <c r="AO28" s="815"/>
      <c r="AP28" s="815" t="s">
        <v>554</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393</v>
      </c>
      <c r="C29" s="768"/>
      <c r="D29" s="768"/>
      <c r="E29" s="768"/>
      <c r="F29" s="768"/>
      <c r="G29" s="768"/>
      <c r="H29" s="768"/>
      <c r="I29" s="768"/>
      <c r="J29" s="768"/>
      <c r="K29" s="768"/>
      <c r="L29" s="768"/>
      <c r="M29" s="768"/>
      <c r="N29" s="768"/>
      <c r="O29" s="768"/>
      <c r="P29" s="769"/>
      <c r="Q29" s="770">
        <v>508</v>
      </c>
      <c r="R29" s="771"/>
      <c r="S29" s="771"/>
      <c r="T29" s="771"/>
      <c r="U29" s="771"/>
      <c r="V29" s="771">
        <v>508</v>
      </c>
      <c r="W29" s="771"/>
      <c r="X29" s="771"/>
      <c r="Y29" s="771"/>
      <c r="Z29" s="771"/>
      <c r="AA29" s="771">
        <v>0</v>
      </c>
      <c r="AB29" s="771"/>
      <c r="AC29" s="771"/>
      <c r="AD29" s="771"/>
      <c r="AE29" s="772"/>
      <c r="AF29" s="773">
        <v>0</v>
      </c>
      <c r="AG29" s="774"/>
      <c r="AH29" s="774"/>
      <c r="AI29" s="774"/>
      <c r="AJ29" s="775"/>
      <c r="AK29" s="821">
        <v>197</v>
      </c>
      <c r="AL29" s="817"/>
      <c r="AM29" s="817"/>
      <c r="AN29" s="817"/>
      <c r="AO29" s="817"/>
      <c r="AP29" s="817">
        <v>332</v>
      </c>
      <c r="AQ29" s="817"/>
      <c r="AR29" s="817"/>
      <c r="AS29" s="817"/>
      <c r="AT29" s="817"/>
      <c r="AU29" s="817">
        <v>98</v>
      </c>
      <c r="AV29" s="817"/>
      <c r="AW29" s="817"/>
      <c r="AX29" s="817"/>
      <c r="AY29" s="817"/>
      <c r="AZ29" s="818" t="s">
        <v>554</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394</v>
      </c>
      <c r="C30" s="768"/>
      <c r="D30" s="768"/>
      <c r="E30" s="768"/>
      <c r="F30" s="768"/>
      <c r="G30" s="768"/>
      <c r="H30" s="768"/>
      <c r="I30" s="768"/>
      <c r="J30" s="768"/>
      <c r="K30" s="768"/>
      <c r="L30" s="768"/>
      <c r="M30" s="768"/>
      <c r="N30" s="768"/>
      <c r="O30" s="768"/>
      <c r="P30" s="769"/>
      <c r="Q30" s="770">
        <v>1435</v>
      </c>
      <c r="R30" s="771"/>
      <c r="S30" s="771"/>
      <c r="T30" s="771"/>
      <c r="U30" s="771"/>
      <c r="V30" s="771">
        <v>1432</v>
      </c>
      <c r="W30" s="771"/>
      <c r="X30" s="771"/>
      <c r="Y30" s="771"/>
      <c r="Z30" s="771"/>
      <c r="AA30" s="771">
        <v>3</v>
      </c>
      <c r="AB30" s="771"/>
      <c r="AC30" s="771"/>
      <c r="AD30" s="771"/>
      <c r="AE30" s="772"/>
      <c r="AF30" s="773">
        <v>3</v>
      </c>
      <c r="AG30" s="774"/>
      <c r="AH30" s="774"/>
      <c r="AI30" s="774"/>
      <c r="AJ30" s="775"/>
      <c r="AK30" s="821">
        <v>391</v>
      </c>
      <c r="AL30" s="817"/>
      <c r="AM30" s="817"/>
      <c r="AN30" s="817"/>
      <c r="AO30" s="817"/>
      <c r="AP30" s="817" t="s">
        <v>554</v>
      </c>
      <c r="AQ30" s="817"/>
      <c r="AR30" s="817"/>
      <c r="AS30" s="817"/>
      <c r="AT30" s="817"/>
      <c r="AU30" s="817" t="s">
        <v>554</v>
      </c>
      <c r="AV30" s="817"/>
      <c r="AW30" s="817"/>
      <c r="AX30" s="817"/>
      <c r="AY30" s="817"/>
      <c r="AZ30" s="818" t="s">
        <v>554</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395</v>
      </c>
      <c r="C31" s="768"/>
      <c r="D31" s="768"/>
      <c r="E31" s="768"/>
      <c r="F31" s="768"/>
      <c r="G31" s="768"/>
      <c r="H31" s="768"/>
      <c r="I31" s="768"/>
      <c r="J31" s="768"/>
      <c r="K31" s="768"/>
      <c r="L31" s="768"/>
      <c r="M31" s="768"/>
      <c r="N31" s="768"/>
      <c r="O31" s="768"/>
      <c r="P31" s="769"/>
      <c r="Q31" s="770">
        <v>3919</v>
      </c>
      <c r="R31" s="771"/>
      <c r="S31" s="771"/>
      <c r="T31" s="771"/>
      <c r="U31" s="771"/>
      <c r="V31" s="771">
        <v>3318</v>
      </c>
      <c r="W31" s="771"/>
      <c r="X31" s="771"/>
      <c r="Y31" s="771"/>
      <c r="Z31" s="771"/>
      <c r="AA31" s="771">
        <v>602</v>
      </c>
      <c r="AB31" s="771"/>
      <c r="AC31" s="771"/>
      <c r="AD31" s="771"/>
      <c r="AE31" s="772"/>
      <c r="AF31" s="773">
        <v>1741</v>
      </c>
      <c r="AG31" s="774"/>
      <c r="AH31" s="774"/>
      <c r="AI31" s="774"/>
      <c r="AJ31" s="775"/>
      <c r="AK31" s="821">
        <v>1083</v>
      </c>
      <c r="AL31" s="817"/>
      <c r="AM31" s="817"/>
      <c r="AN31" s="817"/>
      <c r="AO31" s="817"/>
      <c r="AP31" s="817">
        <v>23435</v>
      </c>
      <c r="AQ31" s="817"/>
      <c r="AR31" s="817"/>
      <c r="AS31" s="817"/>
      <c r="AT31" s="817"/>
      <c r="AU31" s="817">
        <v>12397</v>
      </c>
      <c r="AV31" s="817"/>
      <c r="AW31" s="817"/>
      <c r="AX31" s="817"/>
      <c r="AY31" s="817"/>
      <c r="AZ31" s="818" t="s">
        <v>554</v>
      </c>
      <c r="BA31" s="818"/>
      <c r="BB31" s="818"/>
      <c r="BC31" s="818"/>
      <c r="BD31" s="818"/>
      <c r="BE31" s="819" t="s">
        <v>396</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397</v>
      </c>
      <c r="C32" s="768"/>
      <c r="D32" s="768"/>
      <c r="E32" s="768"/>
      <c r="F32" s="768"/>
      <c r="G32" s="768"/>
      <c r="H32" s="768"/>
      <c r="I32" s="768"/>
      <c r="J32" s="768"/>
      <c r="K32" s="768"/>
      <c r="L32" s="768"/>
      <c r="M32" s="768"/>
      <c r="N32" s="768"/>
      <c r="O32" s="768"/>
      <c r="P32" s="769"/>
      <c r="Q32" s="770">
        <v>39</v>
      </c>
      <c r="R32" s="771"/>
      <c r="S32" s="771"/>
      <c r="T32" s="771"/>
      <c r="U32" s="771"/>
      <c r="V32" s="771">
        <v>24</v>
      </c>
      <c r="W32" s="771"/>
      <c r="X32" s="771"/>
      <c r="Y32" s="771"/>
      <c r="Z32" s="771"/>
      <c r="AA32" s="771">
        <v>16</v>
      </c>
      <c r="AB32" s="771"/>
      <c r="AC32" s="771"/>
      <c r="AD32" s="771"/>
      <c r="AE32" s="772"/>
      <c r="AF32" s="773">
        <v>160</v>
      </c>
      <c r="AG32" s="774"/>
      <c r="AH32" s="774"/>
      <c r="AI32" s="774"/>
      <c r="AJ32" s="775"/>
      <c r="AK32" s="821" t="s">
        <v>554</v>
      </c>
      <c r="AL32" s="817"/>
      <c r="AM32" s="817"/>
      <c r="AN32" s="817"/>
      <c r="AO32" s="817"/>
      <c r="AP32" s="817">
        <v>22</v>
      </c>
      <c r="AQ32" s="817"/>
      <c r="AR32" s="817"/>
      <c r="AS32" s="817"/>
      <c r="AT32" s="817"/>
      <c r="AU32" s="817" t="s">
        <v>554</v>
      </c>
      <c r="AV32" s="817"/>
      <c r="AW32" s="817"/>
      <c r="AX32" s="817"/>
      <c r="AY32" s="817"/>
      <c r="AZ32" s="818" t="s">
        <v>554</v>
      </c>
      <c r="BA32" s="818"/>
      <c r="BB32" s="818"/>
      <c r="BC32" s="818"/>
      <c r="BD32" s="818"/>
      <c r="BE32" s="819" t="s">
        <v>396</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398</v>
      </c>
      <c r="C33" s="768"/>
      <c r="D33" s="768"/>
      <c r="E33" s="768"/>
      <c r="F33" s="768"/>
      <c r="G33" s="768"/>
      <c r="H33" s="768"/>
      <c r="I33" s="768"/>
      <c r="J33" s="768"/>
      <c r="K33" s="768"/>
      <c r="L33" s="768"/>
      <c r="M33" s="768"/>
      <c r="N33" s="768"/>
      <c r="O33" s="768"/>
      <c r="P33" s="769"/>
      <c r="Q33" s="770">
        <v>2557</v>
      </c>
      <c r="R33" s="771"/>
      <c r="S33" s="771"/>
      <c r="T33" s="771"/>
      <c r="U33" s="771"/>
      <c r="V33" s="771">
        <v>2368</v>
      </c>
      <c r="W33" s="771"/>
      <c r="X33" s="771"/>
      <c r="Y33" s="771"/>
      <c r="Z33" s="771"/>
      <c r="AA33" s="771">
        <v>189</v>
      </c>
      <c r="AB33" s="771"/>
      <c r="AC33" s="771"/>
      <c r="AD33" s="771"/>
      <c r="AE33" s="772"/>
      <c r="AF33" s="773">
        <v>452</v>
      </c>
      <c r="AG33" s="774"/>
      <c r="AH33" s="774"/>
      <c r="AI33" s="774"/>
      <c r="AJ33" s="775"/>
      <c r="AK33" s="821">
        <v>896</v>
      </c>
      <c r="AL33" s="817"/>
      <c r="AM33" s="817"/>
      <c r="AN33" s="817"/>
      <c r="AO33" s="817"/>
      <c r="AP33" s="817">
        <v>17015</v>
      </c>
      <c r="AQ33" s="817"/>
      <c r="AR33" s="817"/>
      <c r="AS33" s="817"/>
      <c r="AT33" s="817"/>
      <c r="AU33" s="817">
        <v>10141</v>
      </c>
      <c r="AV33" s="817"/>
      <c r="AW33" s="817"/>
      <c r="AX33" s="817"/>
      <c r="AY33" s="817"/>
      <c r="AZ33" s="818" t="s">
        <v>554</v>
      </c>
      <c r="BA33" s="818"/>
      <c r="BB33" s="818"/>
      <c r="BC33" s="818"/>
      <c r="BD33" s="818"/>
      <c r="BE33" s="819" t="s">
        <v>396</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399</v>
      </c>
      <c r="C34" s="768"/>
      <c r="D34" s="768"/>
      <c r="E34" s="768"/>
      <c r="F34" s="768"/>
      <c r="G34" s="768"/>
      <c r="H34" s="768"/>
      <c r="I34" s="768"/>
      <c r="J34" s="768"/>
      <c r="K34" s="768"/>
      <c r="L34" s="768"/>
      <c r="M34" s="768"/>
      <c r="N34" s="768"/>
      <c r="O34" s="768"/>
      <c r="P34" s="769"/>
      <c r="Q34" s="770">
        <v>1013</v>
      </c>
      <c r="R34" s="771"/>
      <c r="S34" s="771"/>
      <c r="T34" s="771"/>
      <c r="U34" s="771"/>
      <c r="V34" s="771">
        <v>1019</v>
      </c>
      <c r="W34" s="771"/>
      <c r="X34" s="771"/>
      <c r="Y34" s="771"/>
      <c r="Z34" s="771"/>
      <c r="AA34" s="771">
        <v>-5</v>
      </c>
      <c r="AB34" s="771"/>
      <c r="AC34" s="771"/>
      <c r="AD34" s="771"/>
      <c r="AE34" s="772"/>
      <c r="AF34" s="773">
        <v>1414</v>
      </c>
      <c r="AG34" s="774"/>
      <c r="AH34" s="774"/>
      <c r="AI34" s="774"/>
      <c r="AJ34" s="775"/>
      <c r="AK34" s="821">
        <v>128</v>
      </c>
      <c r="AL34" s="817"/>
      <c r="AM34" s="817"/>
      <c r="AN34" s="817"/>
      <c r="AO34" s="817"/>
      <c r="AP34" s="817">
        <v>541</v>
      </c>
      <c r="AQ34" s="817"/>
      <c r="AR34" s="817"/>
      <c r="AS34" s="817"/>
      <c r="AT34" s="817"/>
      <c r="AU34" s="817">
        <v>253</v>
      </c>
      <c r="AV34" s="817"/>
      <c r="AW34" s="817"/>
      <c r="AX34" s="817"/>
      <c r="AY34" s="817"/>
      <c r="AZ34" s="818" t="s">
        <v>554</v>
      </c>
      <c r="BA34" s="818"/>
      <c r="BB34" s="818"/>
      <c r="BC34" s="818"/>
      <c r="BD34" s="818"/>
      <c r="BE34" s="819" t="s">
        <v>396</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t="s">
        <v>400</v>
      </c>
      <c r="C35" s="768"/>
      <c r="D35" s="768"/>
      <c r="E35" s="768"/>
      <c r="F35" s="768"/>
      <c r="G35" s="768"/>
      <c r="H35" s="768"/>
      <c r="I35" s="768"/>
      <c r="J35" s="768"/>
      <c r="K35" s="768"/>
      <c r="L35" s="768"/>
      <c r="M35" s="768"/>
      <c r="N35" s="768"/>
      <c r="O35" s="768"/>
      <c r="P35" s="769"/>
      <c r="Q35" s="770">
        <v>68</v>
      </c>
      <c r="R35" s="771"/>
      <c r="S35" s="771"/>
      <c r="T35" s="771"/>
      <c r="U35" s="771"/>
      <c r="V35" s="771">
        <v>68</v>
      </c>
      <c r="W35" s="771"/>
      <c r="X35" s="771"/>
      <c r="Y35" s="771"/>
      <c r="Z35" s="771"/>
      <c r="AA35" s="771">
        <v>0</v>
      </c>
      <c r="AB35" s="771"/>
      <c r="AC35" s="771"/>
      <c r="AD35" s="771"/>
      <c r="AE35" s="772"/>
      <c r="AF35" s="773">
        <v>0</v>
      </c>
      <c r="AG35" s="774"/>
      <c r="AH35" s="774"/>
      <c r="AI35" s="774"/>
      <c r="AJ35" s="775"/>
      <c r="AK35" s="821">
        <v>56</v>
      </c>
      <c r="AL35" s="817"/>
      <c r="AM35" s="817"/>
      <c r="AN35" s="817"/>
      <c r="AO35" s="817"/>
      <c r="AP35" s="817">
        <v>397</v>
      </c>
      <c r="AQ35" s="817"/>
      <c r="AR35" s="817"/>
      <c r="AS35" s="817"/>
      <c r="AT35" s="817"/>
      <c r="AU35" s="817">
        <v>340</v>
      </c>
      <c r="AV35" s="817"/>
      <c r="AW35" s="817"/>
      <c r="AX35" s="817"/>
      <c r="AY35" s="817"/>
      <c r="AZ35" s="818" t="s">
        <v>554</v>
      </c>
      <c r="BA35" s="818"/>
      <c r="BB35" s="818"/>
      <c r="BC35" s="818"/>
      <c r="BD35" s="818"/>
      <c r="BE35" s="819" t="s">
        <v>401</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t="s">
        <v>402</v>
      </c>
      <c r="C36" s="768"/>
      <c r="D36" s="768"/>
      <c r="E36" s="768"/>
      <c r="F36" s="768"/>
      <c r="G36" s="768"/>
      <c r="H36" s="768"/>
      <c r="I36" s="768"/>
      <c r="J36" s="768"/>
      <c r="K36" s="768"/>
      <c r="L36" s="768"/>
      <c r="M36" s="768"/>
      <c r="N36" s="768"/>
      <c r="O36" s="768"/>
      <c r="P36" s="769"/>
      <c r="Q36" s="770">
        <v>639</v>
      </c>
      <c r="R36" s="771"/>
      <c r="S36" s="771"/>
      <c r="T36" s="771"/>
      <c r="U36" s="771"/>
      <c r="V36" s="771">
        <v>621</v>
      </c>
      <c r="W36" s="771"/>
      <c r="X36" s="771"/>
      <c r="Y36" s="771"/>
      <c r="Z36" s="771"/>
      <c r="AA36" s="771">
        <v>18</v>
      </c>
      <c r="AB36" s="771"/>
      <c r="AC36" s="771"/>
      <c r="AD36" s="771"/>
      <c r="AE36" s="772"/>
      <c r="AF36" s="773">
        <v>264</v>
      </c>
      <c r="AG36" s="774"/>
      <c r="AH36" s="774"/>
      <c r="AI36" s="774"/>
      <c r="AJ36" s="775"/>
      <c r="AK36" s="821">
        <v>345</v>
      </c>
      <c r="AL36" s="817"/>
      <c r="AM36" s="817"/>
      <c r="AN36" s="817"/>
      <c r="AO36" s="817"/>
      <c r="AP36" s="817">
        <v>310</v>
      </c>
      <c r="AQ36" s="817"/>
      <c r="AR36" s="817"/>
      <c r="AS36" s="817"/>
      <c r="AT36" s="817"/>
      <c r="AU36" s="817" t="s">
        <v>554</v>
      </c>
      <c r="AV36" s="817"/>
      <c r="AW36" s="817"/>
      <c r="AX36" s="817"/>
      <c r="AY36" s="817"/>
      <c r="AZ36" s="818" t="s">
        <v>554</v>
      </c>
      <c r="BA36" s="818"/>
      <c r="BB36" s="818"/>
      <c r="BC36" s="818"/>
      <c r="BD36" s="818"/>
      <c r="BE36" s="819" t="s">
        <v>401</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403</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380</v>
      </c>
      <c r="B63" s="776" t="s">
        <v>404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4295</v>
      </c>
      <c r="AG63" s="831"/>
      <c r="AH63" s="831"/>
      <c r="AI63" s="831"/>
      <c r="AJ63" s="832"/>
      <c r="AK63" s="833"/>
      <c r="AL63" s="828"/>
      <c r="AM63" s="828"/>
      <c r="AN63" s="828"/>
      <c r="AO63" s="828"/>
      <c r="AP63" s="831">
        <v>42052</v>
      </c>
      <c r="AQ63" s="831"/>
      <c r="AR63" s="831"/>
      <c r="AS63" s="831"/>
      <c r="AT63" s="831"/>
      <c r="AU63" s="831">
        <v>23229</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406</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407</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555</v>
      </c>
      <c r="C68" s="857"/>
      <c r="D68" s="857"/>
      <c r="E68" s="857"/>
      <c r="F68" s="857"/>
      <c r="G68" s="857"/>
      <c r="H68" s="857"/>
      <c r="I68" s="857"/>
      <c r="J68" s="857"/>
      <c r="K68" s="857"/>
      <c r="L68" s="857"/>
      <c r="M68" s="857"/>
      <c r="N68" s="857"/>
      <c r="O68" s="857"/>
      <c r="P68" s="858"/>
      <c r="Q68" s="859">
        <v>2964</v>
      </c>
      <c r="R68" s="853"/>
      <c r="S68" s="853"/>
      <c r="T68" s="853"/>
      <c r="U68" s="853"/>
      <c r="V68" s="853">
        <v>2549</v>
      </c>
      <c r="W68" s="853"/>
      <c r="X68" s="853"/>
      <c r="Y68" s="853"/>
      <c r="Z68" s="853"/>
      <c r="AA68" s="853">
        <v>415</v>
      </c>
      <c r="AB68" s="853"/>
      <c r="AC68" s="853"/>
      <c r="AD68" s="853"/>
      <c r="AE68" s="853"/>
      <c r="AF68" s="853">
        <v>212</v>
      </c>
      <c r="AG68" s="853"/>
      <c r="AH68" s="853"/>
      <c r="AI68" s="853"/>
      <c r="AJ68" s="853"/>
      <c r="AK68" s="853">
        <v>140</v>
      </c>
      <c r="AL68" s="853"/>
      <c r="AM68" s="853"/>
      <c r="AN68" s="853"/>
      <c r="AO68" s="853"/>
      <c r="AP68" s="853">
        <v>21</v>
      </c>
      <c r="AQ68" s="853"/>
      <c r="AR68" s="853"/>
      <c r="AS68" s="853"/>
      <c r="AT68" s="853"/>
      <c r="AU68" s="853">
        <v>11</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556</v>
      </c>
      <c r="C69" s="861"/>
      <c r="D69" s="861"/>
      <c r="E69" s="861"/>
      <c r="F69" s="861"/>
      <c r="G69" s="861"/>
      <c r="H69" s="861"/>
      <c r="I69" s="861"/>
      <c r="J69" s="861"/>
      <c r="K69" s="861"/>
      <c r="L69" s="861"/>
      <c r="M69" s="861"/>
      <c r="N69" s="861"/>
      <c r="O69" s="861"/>
      <c r="P69" s="862"/>
      <c r="Q69" s="863">
        <v>16994</v>
      </c>
      <c r="R69" s="817"/>
      <c r="S69" s="817"/>
      <c r="T69" s="817"/>
      <c r="U69" s="817"/>
      <c r="V69" s="817">
        <v>16390</v>
      </c>
      <c r="W69" s="817"/>
      <c r="X69" s="817"/>
      <c r="Y69" s="817"/>
      <c r="Z69" s="817"/>
      <c r="AA69" s="817">
        <v>603</v>
      </c>
      <c r="AB69" s="817"/>
      <c r="AC69" s="817"/>
      <c r="AD69" s="817"/>
      <c r="AE69" s="817"/>
      <c r="AF69" s="817">
        <v>603</v>
      </c>
      <c r="AG69" s="817"/>
      <c r="AH69" s="817"/>
      <c r="AI69" s="817"/>
      <c r="AJ69" s="817"/>
      <c r="AK69" s="817">
        <v>94</v>
      </c>
      <c r="AL69" s="817"/>
      <c r="AM69" s="817"/>
      <c r="AN69" s="817"/>
      <c r="AO69" s="817"/>
      <c r="AP69" s="817" t="s">
        <v>554</v>
      </c>
      <c r="AQ69" s="817"/>
      <c r="AR69" s="817"/>
      <c r="AS69" s="817"/>
      <c r="AT69" s="817"/>
      <c r="AU69" s="817" t="s">
        <v>554</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557</v>
      </c>
      <c r="C70" s="861"/>
      <c r="D70" s="861"/>
      <c r="E70" s="861"/>
      <c r="F70" s="861"/>
      <c r="G70" s="861"/>
      <c r="H70" s="861"/>
      <c r="I70" s="861"/>
      <c r="J70" s="861"/>
      <c r="K70" s="861"/>
      <c r="L70" s="861"/>
      <c r="M70" s="861"/>
      <c r="N70" s="861"/>
      <c r="O70" s="861"/>
      <c r="P70" s="862"/>
      <c r="Q70" s="863">
        <v>8960</v>
      </c>
      <c r="R70" s="817"/>
      <c r="S70" s="817"/>
      <c r="T70" s="817"/>
      <c r="U70" s="817"/>
      <c r="V70" s="817">
        <v>8014</v>
      </c>
      <c r="W70" s="817"/>
      <c r="X70" s="817"/>
      <c r="Y70" s="817"/>
      <c r="Z70" s="817"/>
      <c r="AA70" s="817">
        <v>946</v>
      </c>
      <c r="AB70" s="817"/>
      <c r="AC70" s="817"/>
      <c r="AD70" s="817"/>
      <c r="AE70" s="817"/>
      <c r="AF70" s="817">
        <v>946</v>
      </c>
      <c r="AG70" s="817"/>
      <c r="AH70" s="817"/>
      <c r="AI70" s="817"/>
      <c r="AJ70" s="817"/>
      <c r="AK70" s="817">
        <v>71</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558</v>
      </c>
      <c r="C71" s="861"/>
      <c r="D71" s="861"/>
      <c r="E71" s="861"/>
      <c r="F71" s="861"/>
      <c r="G71" s="861"/>
      <c r="H71" s="861"/>
      <c r="I71" s="861"/>
      <c r="J71" s="861"/>
      <c r="K71" s="861"/>
      <c r="L71" s="861"/>
      <c r="M71" s="861"/>
      <c r="N71" s="861"/>
      <c r="O71" s="861"/>
      <c r="P71" s="862"/>
      <c r="Q71" s="863">
        <v>93</v>
      </c>
      <c r="R71" s="817"/>
      <c r="S71" s="817"/>
      <c r="T71" s="817"/>
      <c r="U71" s="817"/>
      <c r="V71" s="817">
        <v>83</v>
      </c>
      <c r="W71" s="817"/>
      <c r="X71" s="817"/>
      <c r="Y71" s="817"/>
      <c r="Z71" s="817"/>
      <c r="AA71" s="817">
        <v>10</v>
      </c>
      <c r="AB71" s="817"/>
      <c r="AC71" s="817"/>
      <c r="AD71" s="817"/>
      <c r="AE71" s="817"/>
      <c r="AF71" s="817">
        <v>10</v>
      </c>
      <c r="AG71" s="817"/>
      <c r="AH71" s="817"/>
      <c r="AI71" s="817"/>
      <c r="AJ71" s="817"/>
      <c r="AK71" s="817">
        <v>26</v>
      </c>
      <c r="AL71" s="817"/>
      <c r="AM71" s="817"/>
      <c r="AN71" s="817"/>
      <c r="AO71" s="817"/>
      <c r="AP71" s="817" t="s">
        <v>554</v>
      </c>
      <c r="AQ71" s="817"/>
      <c r="AR71" s="817"/>
      <c r="AS71" s="817"/>
      <c r="AT71" s="817"/>
      <c r="AU71" s="817" t="s">
        <v>554</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559</v>
      </c>
      <c r="C72" s="861"/>
      <c r="D72" s="861"/>
      <c r="E72" s="861"/>
      <c r="F72" s="861"/>
      <c r="G72" s="861"/>
      <c r="H72" s="861"/>
      <c r="I72" s="861"/>
      <c r="J72" s="861"/>
      <c r="K72" s="861"/>
      <c r="L72" s="861"/>
      <c r="M72" s="861"/>
      <c r="N72" s="861"/>
      <c r="O72" s="861"/>
      <c r="P72" s="862"/>
      <c r="Q72" s="863">
        <v>204</v>
      </c>
      <c r="R72" s="817"/>
      <c r="S72" s="817"/>
      <c r="T72" s="817"/>
      <c r="U72" s="817"/>
      <c r="V72" s="817">
        <v>196</v>
      </c>
      <c r="W72" s="817"/>
      <c r="X72" s="817"/>
      <c r="Y72" s="817"/>
      <c r="Z72" s="817"/>
      <c r="AA72" s="817">
        <v>8</v>
      </c>
      <c r="AB72" s="817"/>
      <c r="AC72" s="817"/>
      <c r="AD72" s="817"/>
      <c r="AE72" s="817"/>
      <c r="AF72" s="817">
        <v>8</v>
      </c>
      <c r="AG72" s="817"/>
      <c r="AH72" s="817"/>
      <c r="AI72" s="817"/>
      <c r="AJ72" s="817"/>
      <c r="AK72" s="817">
        <v>9</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560</v>
      </c>
      <c r="C73" s="861"/>
      <c r="D73" s="861"/>
      <c r="E73" s="861"/>
      <c r="F73" s="861"/>
      <c r="G73" s="861"/>
      <c r="H73" s="861"/>
      <c r="I73" s="861"/>
      <c r="J73" s="861"/>
      <c r="K73" s="861"/>
      <c r="L73" s="861"/>
      <c r="M73" s="861"/>
      <c r="N73" s="861"/>
      <c r="O73" s="861"/>
      <c r="P73" s="862"/>
      <c r="Q73" s="863">
        <v>167296</v>
      </c>
      <c r="R73" s="817"/>
      <c r="S73" s="817"/>
      <c r="T73" s="817"/>
      <c r="U73" s="817"/>
      <c r="V73" s="817">
        <v>163708</v>
      </c>
      <c r="W73" s="817"/>
      <c r="X73" s="817"/>
      <c r="Y73" s="817"/>
      <c r="Z73" s="817"/>
      <c r="AA73" s="817">
        <v>3589</v>
      </c>
      <c r="AB73" s="817"/>
      <c r="AC73" s="817"/>
      <c r="AD73" s="817"/>
      <c r="AE73" s="817"/>
      <c r="AF73" s="817">
        <v>3589</v>
      </c>
      <c r="AG73" s="817"/>
      <c r="AH73" s="817"/>
      <c r="AI73" s="817"/>
      <c r="AJ73" s="817"/>
      <c r="AK73" s="817">
        <v>1245</v>
      </c>
      <c r="AL73" s="817"/>
      <c r="AM73" s="817"/>
      <c r="AN73" s="817"/>
      <c r="AO73" s="817"/>
      <c r="AP73" s="817" t="s">
        <v>554</v>
      </c>
      <c r="AQ73" s="817"/>
      <c r="AR73" s="817"/>
      <c r="AS73" s="817"/>
      <c r="AT73" s="817"/>
      <c r="AU73" s="817" t="s">
        <v>554</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380</v>
      </c>
      <c r="B88" s="776" t="s">
        <v>408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5368</v>
      </c>
      <c r="AG88" s="831"/>
      <c r="AH88" s="831"/>
      <c r="AI88" s="831"/>
      <c r="AJ88" s="831"/>
      <c r="AK88" s="828"/>
      <c r="AL88" s="828"/>
      <c r="AM88" s="828"/>
      <c r="AN88" s="828"/>
      <c r="AO88" s="828"/>
      <c r="AP88" s="831">
        <v>21</v>
      </c>
      <c r="AQ88" s="831"/>
      <c r="AR88" s="831"/>
      <c r="AS88" s="831"/>
      <c r="AT88" s="831"/>
      <c r="AU88" s="831">
        <v>11</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380</v>
      </c>
      <c r="BR102" s="776" t="s">
        <v>409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186</v>
      </c>
      <c r="CS102" s="839"/>
      <c r="CT102" s="839"/>
      <c r="CU102" s="839"/>
      <c r="CV102" s="878"/>
      <c r="CW102" s="877">
        <v>47</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410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411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417</v>
      </c>
      <c r="AB109" s="880"/>
      <c r="AC109" s="880"/>
      <c r="AD109" s="880"/>
      <c r="AE109" s="881"/>
      <c r="AF109" s="879" t="s">
        <v>418</v>
      </c>
      <c r="AG109" s="880"/>
      <c r="AH109" s="880"/>
      <c r="AI109" s="880"/>
      <c r="AJ109" s="881"/>
      <c r="AK109" s="879" t="s">
        <v>294</v>
      </c>
      <c r="AL109" s="880"/>
      <c r="AM109" s="880"/>
      <c r="AN109" s="880"/>
      <c r="AO109" s="881"/>
      <c r="AP109" s="879" t="s">
        <v>419</v>
      </c>
      <c r="AQ109" s="880"/>
      <c r="AR109" s="880"/>
      <c r="AS109" s="880"/>
      <c r="AT109" s="882"/>
      <c r="AU109" s="899" t="s">
        <v>416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417</v>
      </c>
      <c r="BR109" s="880"/>
      <c r="BS109" s="880"/>
      <c r="BT109" s="880"/>
      <c r="BU109" s="881"/>
      <c r="BV109" s="879" t="s">
        <v>418</v>
      </c>
      <c r="BW109" s="880"/>
      <c r="BX109" s="880"/>
      <c r="BY109" s="880"/>
      <c r="BZ109" s="881"/>
      <c r="CA109" s="879" t="s">
        <v>294</v>
      </c>
      <c r="CB109" s="880"/>
      <c r="CC109" s="880"/>
      <c r="CD109" s="880"/>
      <c r="CE109" s="881"/>
      <c r="CF109" s="900" t="s">
        <v>419</v>
      </c>
      <c r="CG109" s="900"/>
      <c r="CH109" s="900"/>
      <c r="CI109" s="900"/>
      <c r="CJ109" s="900"/>
      <c r="CK109" s="879" t="s">
        <v>420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417</v>
      </c>
      <c r="DH109" s="880"/>
      <c r="DI109" s="880"/>
      <c r="DJ109" s="880"/>
      <c r="DK109" s="881"/>
      <c r="DL109" s="879" t="s">
        <v>418</v>
      </c>
      <c r="DM109" s="880"/>
      <c r="DN109" s="880"/>
      <c r="DO109" s="880"/>
      <c r="DP109" s="881"/>
      <c r="DQ109" s="879" t="s">
        <v>294</v>
      </c>
      <c r="DR109" s="880"/>
      <c r="DS109" s="880"/>
      <c r="DT109" s="880"/>
      <c r="DU109" s="881"/>
      <c r="DV109" s="879" t="s">
        <v>419</v>
      </c>
      <c r="DW109" s="880"/>
      <c r="DX109" s="880"/>
      <c r="DY109" s="880"/>
      <c r="DZ109" s="882"/>
    </row>
    <row r="110" spans="1:131" s="224" customFormat="1" ht="26.25" customHeight="1" x14ac:dyDescent="0.2">
      <c r="A110" s="883" t="s">
        <v>421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8940030</v>
      </c>
      <c r="AB110" s="887"/>
      <c r="AC110" s="887"/>
      <c r="AD110" s="887"/>
      <c r="AE110" s="888"/>
      <c r="AF110" s="889">
        <v>9005156</v>
      </c>
      <c r="AG110" s="887"/>
      <c r="AH110" s="887"/>
      <c r="AI110" s="887"/>
      <c r="AJ110" s="888"/>
      <c r="AK110" s="889">
        <v>9006772</v>
      </c>
      <c r="AL110" s="887"/>
      <c r="AM110" s="887"/>
      <c r="AN110" s="887"/>
      <c r="AO110" s="888"/>
      <c r="AP110" s="890">
        <v>27.9</v>
      </c>
      <c r="AQ110" s="891"/>
      <c r="AR110" s="891"/>
      <c r="AS110" s="891"/>
      <c r="AT110" s="892"/>
      <c r="AU110" s="893" t="s">
        <v>69</v>
      </c>
      <c r="AV110" s="894"/>
      <c r="AW110" s="894"/>
      <c r="AX110" s="894"/>
      <c r="AY110" s="894"/>
      <c r="AZ110" s="916" t="s">
        <v>422</v>
      </c>
      <c r="BA110" s="884"/>
      <c r="BB110" s="884"/>
      <c r="BC110" s="884"/>
      <c r="BD110" s="884"/>
      <c r="BE110" s="884"/>
      <c r="BF110" s="884"/>
      <c r="BG110" s="884"/>
      <c r="BH110" s="884"/>
      <c r="BI110" s="884"/>
      <c r="BJ110" s="884"/>
      <c r="BK110" s="884"/>
      <c r="BL110" s="884"/>
      <c r="BM110" s="884"/>
      <c r="BN110" s="884"/>
      <c r="BO110" s="884"/>
      <c r="BP110" s="885"/>
      <c r="BQ110" s="917">
        <v>72242796</v>
      </c>
      <c r="BR110" s="918"/>
      <c r="BS110" s="918"/>
      <c r="BT110" s="918"/>
      <c r="BU110" s="918"/>
      <c r="BV110" s="918">
        <v>70512179</v>
      </c>
      <c r="BW110" s="918"/>
      <c r="BX110" s="918"/>
      <c r="BY110" s="918"/>
      <c r="BZ110" s="918"/>
      <c r="CA110" s="918">
        <v>66837551</v>
      </c>
      <c r="CB110" s="918"/>
      <c r="CC110" s="918"/>
      <c r="CD110" s="918"/>
      <c r="CE110" s="918"/>
      <c r="CF110" s="931">
        <v>207.3</v>
      </c>
      <c r="CG110" s="932"/>
      <c r="CH110" s="932"/>
      <c r="CI110" s="932"/>
      <c r="CJ110" s="932"/>
      <c r="CK110" s="933" t="s">
        <v>423</v>
      </c>
      <c r="CL110" s="934"/>
      <c r="CM110" s="916" t="s">
        <v>424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426</v>
      </c>
      <c r="BA111" s="910"/>
      <c r="BB111" s="910"/>
      <c r="BC111" s="910"/>
      <c r="BD111" s="910"/>
      <c r="BE111" s="910"/>
      <c r="BF111" s="910"/>
      <c r="BG111" s="910"/>
      <c r="BH111" s="910"/>
      <c r="BI111" s="910"/>
      <c r="BJ111" s="910"/>
      <c r="BK111" s="910"/>
      <c r="BL111" s="910"/>
      <c r="BM111" s="910"/>
      <c r="BN111" s="910"/>
      <c r="BO111" s="910"/>
      <c r="BP111" s="911"/>
      <c r="BQ111" s="912">
        <v>1179259</v>
      </c>
      <c r="BR111" s="913"/>
      <c r="BS111" s="913"/>
      <c r="BT111" s="913"/>
      <c r="BU111" s="913"/>
      <c r="BV111" s="913">
        <v>1060346</v>
      </c>
      <c r="BW111" s="913"/>
      <c r="BX111" s="913"/>
      <c r="BY111" s="913"/>
      <c r="BZ111" s="913"/>
      <c r="CA111" s="913">
        <v>964275</v>
      </c>
      <c r="CB111" s="913"/>
      <c r="CC111" s="913"/>
      <c r="CD111" s="913"/>
      <c r="CE111" s="913"/>
      <c r="CF111" s="907">
        <v>3</v>
      </c>
      <c r="CG111" s="908"/>
      <c r="CH111" s="908"/>
      <c r="CI111" s="908"/>
      <c r="CJ111" s="908"/>
      <c r="CK111" s="935"/>
      <c r="CL111" s="936"/>
      <c r="CM111" s="909" t="s">
        <v>427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428</v>
      </c>
      <c r="B112" s="940"/>
      <c r="C112" s="910" t="s">
        <v>429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430</v>
      </c>
      <c r="BA112" s="910"/>
      <c r="BB112" s="910"/>
      <c r="BC112" s="910"/>
      <c r="BD112" s="910"/>
      <c r="BE112" s="910"/>
      <c r="BF112" s="910"/>
      <c r="BG112" s="910"/>
      <c r="BH112" s="910"/>
      <c r="BI112" s="910"/>
      <c r="BJ112" s="910"/>
      <c r="BK112" s="910"/>
      <c r="BL112" s="910"/>
      <c r="BM112" s="910"/>
      <c r="BN112" s="910"/>
      <c r="BO112" s="910"/>
      <c r="BP112" s="911"/>
      <c r="BQ112" s="912">
        <v>27093719</v>
      </c>
      <c r="BR112" s="913"/>
      <c r="BS112" s="913"/>
      <c r="BT112" s="913"/>
      <c r="BU112" s="913"/>
      <c r="BV112" s="913">
        <v>24529467</v>
      </c>
      <c r="BW112" s="913"/>
      <c r="BX112" s="913"/>
      <c r="BY112" s="913"/>
      <c r="BZ112" s="913"/>
      <c r="CA112" s="913">
        <v>23228675</v>
      </c>
      <c r="CB112" s="913"/>
      <c r="CC112" s="913"/>
      <c r="CD112" s="913"/>
      <c r="CE112" s="913"/>
      <c r="CF112" s="907">
        <v>72</v>
      </c>
      <c r="CG112" s="908"/>
      <c r="CH112" s="908"/>
      <c r="CI112" s="908"/>
      <c r="CJ112" s="908"/>
      <c r="CK112" s="935"/>
      <c r="CL112" s="936"/>
      <c r="CM112" s="909" t="s">
        <v>431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42955</v>
      </c>
      <c r="DH112" s="913"/>
      <c r="DI112" s="913"/>
      <c r="DJ112" s="913"/>
      <c r="DK112" s="913"/>
      <c r="DL112" s="913">
        <v>14163</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432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2547358</v>
      </c>
      <c r="AB113" s="925"/>
      <c r="AC113" s="925"/>
      <c r="AD113" s="925"/>
      <c r="AE113" s="926"/>
      <c r="AF113" s="927">
        <v>2397610</v>
      </c>
      <c r="AG113" s="925"/>
      <c r="AH113" s="925"/>
      <c r="AI113" s="925"/>
      <c r="AJ113" s="926"/>
      <c r="AK113" s="927">
        <v>2271346</v>
      </c>
      <c r="AL113" s="925"/>
      <c r="AM113" s="925"/>
      <c r="AN113" s="925"/>
      <c r="AO113" s="926"/>
      <c r="AP113" s="928">
        <v>7</v>
      </c>
      <c r="AQ113" s="929"/>
      <c r="AR113" s="929"/>
      <c r="AS113" s="929"/>
      <c r="AT113" s="930"/>
      <c r="AU113" s="895"/>
      <c r="AV113" s="896"/>
      <c r="AW113" s="896"/>
      <c r="AX113" s="896"/>
      <c r="AY113" s="896"/>
      <c r="AZ113" s="909" t="s">
        <v>433</v>
      </c>
      <c r="BA113" s="910"/>
      <c r="BB113" s="910"/>
      <c r="BC113" s="910"/>
      <c r="BD113" s="910"/>
      <c r="BE113" s="910"/>
      <c r="BF113" s="910"/>
      <c r="BG113" s="910"/>
      <c r="BH113" s="910"/>
      <c r="BI113" s="910"/>
      <c r="BJ113" s="910"/>
      <c r="BK113" s="910"/>
      <c r="BL113" s="910"/>
      <c r="BM113" s="910"/>
      <c r="BN113" s="910"/>
      <c r="BO113" s="910"/>
      <c r="BP113" s="911"/>
      <c r="BQ113" s="912">
        <v>29756</v>
      </c>
      <c r="BR113" s="913"/>
      <c r="BS113" s="913"/>
      <c r="BT113" s="913"/>
      <c r="BU113" s="913"/>
      <c r="BV113" s="913">
        <v>15410</v>
      </c>
      <c r="BW113" s="913"/>
      <c r="BX113" s="913"/>
      <c r="BY113" s="913"/>
      <c r="BZ113" s="913"/>
      <c r="CA113" s="913">
        <v>11317</v>
      </c>
      <c r="CB113" s="913"/>
      <c r="CC113" s="913"/>
      <c r="CD113" s="913"/>
      <c r="CE113" s="913"/>
      <c r="CF113" s="907">
        <v>0</v>
      </c>
      <c r="CG113" s="908"/>
      <c r="CH113" s="908"/>
      <c r="CI113" s="908"/>
      <c r="CJ113" s="908"/>
      <c r="CK113" s="935"/>
      <c r="CL113" s="936"/>
      <c r="CM113" s="909" t="s">
        <v>434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45747</v>
      </c>
      <c r="AB114" s="946"/>
      <c r="AC114" s="946"/>
      <c r="AD114" s="946"/>
      <c r="AE114" s="947"/>
      <c r="AF114" s="948">
        <v>12808</v>
      </c>
      <c r="AG114" s="946"/>
      <c r="AH114" s="946"/>
      <c r="AI114" s="946"/>
      <c r="AJ114" s="947"/>
      <c r="AK114" s="948">
        <v>4220</v>
      </c>
      <c r="AL114" s="946"/>
      <c r="AM114" s="946"/>
      <c r="AN114" s="946"/>
      <c r="AO114" s="947"/>
      <c r="AP114" s="949">
        <v>0</v>
      </c>
      <c r="AQ114" s="950"/>
      <c r="AR114" s="950"/>
      <c r="AS114" s="950"/>
      <c r="AT114" s="951"/>
      <c r="AU114" s="895"/>
      <c r="AV114" s="896"/>
      <c r="AW114" s="896"/>
      <c r="AX114" s="896"/>
      <c r="AY114" s="896"/>
      <c r="AZ114" s="909" t="s">
        <v>436</v>
      </c>
      <c r="BA114" s="910"/>
      <c r="BB114" s="910"/>
      <c r="BC114" s="910"/>
      <c r="BD114" s="910"/>
      <c r="BE114" s="910"/>
      <c r="BF114" s="910"/>
      <c r="BG114" s="910"/>
      <c r="BH114" s="910"/>
      <c r="BI114" s="910"/>
      <c r="BJ114" s="910"/>
      <c r="BK114" s="910"/>
      <c r="BL114" s="910"/>
      <c r="BM114" s="910"/>
      <c r="BN114" s="910"/>
      <c r="BO114" s="910"/>
      <c r="BP114" s="911"/>
      <c r="BQ114" s="912">
        <v>10484474</v>
      </c>
      <c r="BR114" s="913"/>
      <c r="BS114" s="913"/>
      <c r="BT114" s="913"/>
      <c r="BU114" s="913"/>
      <c r="BV114" s="913">
        <v>10277463</v>
      </c>
      <c r="BW114" s="913"/>
      <c r="BX114" s="913"/>
      <c r="BY114" s="913"/>
      <c r="BZ114" s="913"/>
      <c r="CA114" s="913">
        <v>10404996</v>
      </c>
      <c r="CB114" s="913"/>
      <c r="CC114" s="913"/>
      <c r="CD114" s="913"/>
      <c r="CE114" s="913"/>
      <c r="CF114" s="907">
        <v>32.299999999999997</v>
      </c>
      <c r="CG114" s="908"/>
      <c r="CH114" s="908"/>
      <c r="CI114" s="908"/>
      <c r="CJ114" s="908"/>
      <c r="CK114" s="935"/>
      <c r="CL114" s="936"/>
      <c r="CM114" s="909" t="s">
        <v>437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243149</v>
      </c>
      <c r="AB115" s="925"/>
      <c r="AC115" s="925"/>
      <c r="AD115" s="925"/>
      <c r="AE115" s="926"/>
      <c r="AF115" s="927">
        <v>205723</v>
      </c>
      <c r="AG115" s="925"/>
      <c r="AH115" s="925"/>
      <c r="AI115" s="925"/>
      <c r="AJ115" s="926"/>
      <c r="AK115" s="927">
        <v>134860</v>
      </c>
      <c r="AL115" s="925"/>
      <c r="AM115" s="925"/>
      <c r="AN115" s="925"/>
      <c r="AO115" s="926"/>
      <c r="AP115" s="928">
        <v>0.4</v>
      </c>
      <c r="AQ115" s="929"/>
      <c r="AR115" s="929"/>
      <c r="AS115" s="929"/>
      <c r="AT115" s="930"/>
      <c r="AU115" s="895"/>
      <c r="AV115" s="896"/>
      <c r="AW115" s="896"/>
      <c r="AX115" s="896"/>
      <c r="AY115" s="896"/>
      <c r="AZ115" s="909" t="s">
        <v>439</v>
      </c>
      <c r="BA115" s="910"/>
      <c r="BB115" s="910"/>
      <c r="BC115" s="910"/>
      <c r="BD115" s="910"/>
      <c r="BE115" s="910"/>
      <c r="BF115" s="910"/>
      <c r="BG115" s="910"/>
      <c r="BH115" s="910"/>
      <c r="BI115" s="910"/>
      <c r="BJ115" s="910"/>
      <c r="BK115" s="910"/>
      <c r="BL115" s="910"/>
      <c r="BM115" s="910"/>
      <c r="BN115" s="910"/>
      <c r="BO115" s="910"/>
      <c r="BP115" s="911"/>
      <c r="BQ115" s="912">
        <v>116398</v>
      </c>
      <c r="BR115" s="913"/>
      <c r="BS115" s="913"/>
      <c r="BT115" s="913"/>
      <c r="BU115" s="913"/>
      <c r="BV115" s="913">
        <v>107280</v>
      </c>
      <c r="BW115" s="913"/>
      <c r="BX115" s="913"/>
      <c r="BY115" s="913"/>
      <c r="BZ115" s="913"/>
      <c r="CA115" s="913">
        <v>95366</v>
      </c>
      <c r="CB115" s="913"/>
      <c r="CC115" s="913"/>
      <c r="CD115" s="913"/>
      <c r="CE115" s="913"/>
      <c r="CF115" s="907">
        <v>0.3</v>
      </c>
      <c r="CG115" s="908"/>
      <c r="CH115" s="908"/>
      <c r="CI115" s="908"/>
      <c r="CJ115" s="908"/>
      <c r="CK115" s="935"/>
      <c r="CL115" s="936"/>
      <c r="CM115" s="909" t="s">
        <v>440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441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5450</v>
      </c>
      <c r="DH116" s="946"/>
      <c r="DI116" s="946"/>
      <c r="DJ116" s="946"/>
      <c r="DK116" s="947"/>
      <c r="DL116" s="948">
        <v>2300</v>
      </c>
      <c r="DM116" s="946"/>
      <c r="DN116" s="946"/>
      <c r="DO116" s="946"/>
      <c r="DP116" s="947"/>
      <c r="DQ116" s="948">
        <v>1150</v>
      </c>
      <c r="DR116" s="946"/>
      <c r="DS116" s="946"/>
      <c r="DT116" s="946"/>
      <c r="DU116" s="947"/>
      <c r="DV116" s="949">
        <v>0</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444</v>
      </c>
      <c r="Z117" s="881"/>
      <c r="AA117" s="965">
        <v>11776284</v>
      </c>
      <c r="AB117" s="966"/>
      <c r="AC117" s="966"/>
      <c r="AD117" s="966"/>
      <c r="AE117" s="967"/>
      <c r="AF117" s="968">
        <v>11621297</v>
      </c>
      <c r="AG117" s="966"/>
      <c r="AH117" s="966"/>
      <c r="AI117" s="966"/>
      <c r="AJ117" s="967"/>
      <c r="AK117" s="968">
        <v>11417198</v>
      </c>
      <c r="AL117" s="966"/>
      <c r="AM117" s="966"/>
      <c r="AN117" s="966"/>
      <c r="AO117" s="967"/>
      <c r="AP117" s="969"/>
      <c r="AQ117" s="970"/>
      <c r="AR117" s="970"/>
      <c r="AS117" s="970"/>
      <c r="AT117" s="971"/>
      <c r="AU117" s="895"/>
      <c r="AV117" s="896"/>
      <c r="AW117" s="896"/>
      <c r="AX117" s="896"/>
      <c r="AY117" s="896"/>
      <c r="AZ117" s="961" t="s">
        <v>445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420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417</v>
      </c>
      <c r="AB118" s="880"/>
      <c r="AC118" s="880"/>
      <c r="AD118" s="880"/>
      <c r="AE118" s="881"/>
      <c r="AF118" s="879" t="s">
        <v>418</v>
      </c>
      <c r="AG118" s="880"/>
      <c r="AH118" s="880"/>
      <c r="AI118" s="880"/>
      <c r="AJ118" s="881"/>
      <c r="AK118" s="879" t="s">
        <v>294</v>
      </c>
      <c r="AL118" s="880"/>
      <c r="AM118" s="880"/>
      <c r="AN118" s="880"/>
      <c r="AO118" s="881"/>
      <c r="AP118" s="957" t="s">
        <v>419</v>
      </c>
      <c r="AQ118" s="958"/>
      <c r="AR118" s="958"/>
      <c r="AS118" s="958"/>
      <c r="AT118" s="959"/>
      <c r="AU118" s="895"/>
      <c r="AV118" s="896"/>
      <c r="AW118" s="896"/>
      <c r="AX118" s="896"/>
      <c r="AY118" s="896"/>
      <c r="AZ118" s="960" t="s">
        <v>447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423</v>
      </c>
      <c r="B119" s="934"/>
      <c r="C119" s="916" t="s">
        <v>424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449</v>
      </c>
      <c r="BP119" s="992"/>
      <c r="BQ119" s="986">
        <v>111146402</v>
      </c>
      <c r="BR119" s="987"/>
      <c r="BS119" s="987"/>
      <c r="BT119" s="987"/>
      <c r="BU119" s="987"/>
      <c r="BV119" s="987">
        <v>106502145</v>
      </c>
      <c r="BW119" s="987"/>
      <c r="BX119" s="987"/>
      <c r="BY119" s="987"/>
      <c r="BZ119" s="987"/>
      <c r="CA119" s="987">
        <v>101542180</v>
      </c>
      <c r="CB119" s="987"/>
      <c r="CC119" s="987"/>
      <c r="CD119" s="987"/>
      <c r="CE119" s="987"/>
      <c r="CF119" s="988"/>
      <c r="CG119" s="989"/>
      <c r="CH119" s="989"/>
      <c r="CI119" s="989"/>
      <c r="CJ119" s="990"/>
      <c r="CK119" s="937"/>
      <c r="CL119" s="938"/>
      <c r="CM119" s="960" t="s">
        <v>450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1130854</v>
      </c>
      <c r="DH119" s="973"/>
      <c r="DI119" s="973"/>
      <c r="DJ119" s="973"/>
      <c r="DK119" s="974"/>
      <c r="DL119" s="972">
        <v>1043883</v>
      </c>
      <c r="DM119" s="973"/>
      <c r="DN119" s="973"/>
      <c r="DO119" s="973"/>
      <c r="DP119" s="974"/>
      <c r="DQ119" s="972">
        <v>963125</v>
      </c>
      <c r="DR119" s="973"/>
      <c r="DS119" s="973"/>
      <c r="DT119" s="973"/>
      <c r="DU119" s="974"/>
      <c r="DV119" s="975">
        <v>3</v>
      </c>
      <c r="DW119" s="976"/>
      <c r="DX119" s="976"/>
      <c r="DY119" s="976"/>
      <c r="DZ119" s="977"/>
    </row>
    <row r="120" spans="1:130" s="224" customFormat="1" ht="26.25" customHeight="1" x14ac:dyDescent="0.2">
      <c r="A120" s="1044"/>
      <c r="B120" s="936"/>
      <c r="C120" s="909" t="s">
        <v>427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451</v>
      </c>
      <c r="AV120" s="979"/>
      <c r="AW120" s="979"/>
      <c r="AX120" s="979"/>
      <c r="AY120" s="980"/>
      <c r="AZ120" s="916" t="s">
        <v>452</v>
      </c>
      <c r="BA120" s="884"/>
      <c r="BB120" s="884"/>
      <c r="BC120" s="884"/>
      <c r="BD120" s="884"/>
      <c r="BE120" s="884"/>
      <c r="BF120" s="884"/>
      <c r="BG120" s="884"/>
      <c r="BH120" s="884"/>
      <c r="BI120" s="884"/>
      <c r="BJ120" s="884"/>
      <c r="BK120" s="884"/>
      <c r="BL120" s="884"/>
      <c r="BM120" s="884"/>
      <c r="BN120" s="884"/>
      <c r="BO120" s="884"/>
      <c r="BP120" s="885"/>
      <c r="BQ120" s="917">
        <v>19702252</v>
      </c>
      <c r="BR120" s="918"/>
      <c r="BS120" s="918"/>
      <c r="BT120" s="918"/>
      <c r="BU120" s="918"/>
      <c r="BV120" s="918">
        <v>17945025</v>
      </c>
      <c r="BW120" s="918"/>
      <c r="BX120" s="918"/>
      <c r="BY120" s="918"/>
      <c r="BZ120" s="918"/>
      <c r="CA120" s="918">
        <v>18606291</v>
      </c>
      <c r="CB120" s="918"/>
      <c r="CC120" s="918"/>
      <c r="CD120" s="918"/>
      <c r="CE120" s="918"/>
      <c r="CF120" s="931">
        <v>57.7</v>
      </c>
      <c r="CG120" s="932"/>
      <c r="CH120" s="932"/>
      <c r="CI120" s="932"/>
      <c r="CJ120" s="932"/>
      <c r="CK120" s="993" t="s">
        <v>453</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12657005</v>
      </c>
      <c r="DH120" s="918"/>
      <c r="DI120" s="918"/>
      <c r="DJ120" s="918"/>
      <c r="DK120" s="918"/>
      <c r="DL120" s="918">
        <v>12698743</v>
      </c>
      <c r="DM120" s="918"/>
      <c r="DN120" s="918"/>
      <c r="DO120" s="918"/>
      <c r="DP120" s="918"/>
      <c r="DQ120" s="918">
        <v>12397134</v>
      </c>
      <c r="DR120" s="918"/>
      <c r="DS120" s="918"/>
      <c r="DT120" s="918"/>
      <c r="DU120" s="918"/>
      <c r="DV120" s="919">
        <v>38.5</v>
      </c>
      <c r="DW120" s="919"/>
      <c r="DX120" s="919"/>
      <c r="DY120" s="919"/>
      <c r="DZ120" s="920"/>
    </row>
    <row r="121" spans="1:130" s="224" customFormat="1" ht="26.25" customHeight="1" x14ac:dyDescent="0.2">
      <c r="A121" s="1044"/>
      <c r="B121" s="936"/>
      <c r="C121" s="961" t="s">
        <v>454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41041</v>
      </c>
      <c r="AB121" s="946"/>
      <c r="AC121" s="946"/>
      <c r="AD121" s="946"/>
      <c r="AE121" s="947"/>
      <c r="AF121" s="948">
        <v>27837</v>
      </c>
      <c r="AG121" s="946"/>
      <c r="AH121" s="946"/>
      <c r="AI121" s="946"/>
      <c r="AJ121" s="947"/>
      <c r="AK121" s="948">
        <v>13871</v>
      </c>
      <c r="AL121" s="946"/>
      <c r="AM121" s="946"/>
      <c r="AN121" s="946"/>
      <c r="AO121" s="947"/>
      <c r="AP121" s="949">
        <v>0</v>
      </c>
      <c r="AQ121" s="950"/>
      <c r="AR121" s="950"/>
      <c r="AS121" s="950"/>
      <c r="AT121" s="951"/>
      <c r="AU121" s="981"/>
      <c r="AV121" s="982"/>
      <c r="AW121" s="982"/>
      <c r="AX121" s="982"/>
      <c r="AY121" s="983"/>
      <c r="AZ121" s="909" t="s">
        <v>455</v>
      </c>
      <c r="BA121" s="910"/>
      <c r="BB121" s="910"/>
      <c r="BC121" s="910"/>
      <c r="BD121" s="910"/>
      <c r="BE121" s="910"/>
      <c r="BF121" s="910"/>
      <c r="BG121" s="910"/>
      <c r="BH121" s="910"/>
      <c r="BI121" s="910"/>
      <c r="BJ121" s="910"/>
      <c r="BK121" s="910"/>
      <c r="BL121" s="910"/>
      <c r="BM121" s="910"/>
      <c r="BN121" s="910"/>
      <c r="BO121" s="910"/>
      <c r="BP121" s="911"/>
      <c r="BQ121" s="912">
        <v>394626</v>
      </c>
      <c r="BR121" s="913"/>
      <c r="BS121" s="913"/>
      <c r="BT121" s="913"/>
      <c r="BU121" s="913"/>
      <c r="BV121" s="913">
        <v>336441</v>
      </c>
      <c r="BW121" s="913"/>
      <c r="BX121" s="913"/>
      <c r="BY121" s="913"/>
      <c r="BZ121" s="913"/>
      <c r="CA121" s="913">
        <v>295787</v>
      </c>
      <c r="CB121" s="913"/>
      <c r="CC121" s="913"/>
      <c r="CD121" s="913"/>
      <c r="CE121" s="913"/>
      <c r="CF121" s="907">
        <v>0.9</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13546286</v>
      </c>
      <c r="DH121" s="913"/>
      <c r="DI121" s="913"/>
      <c r="DJ121" s="913"/>
      <c r="DK121" s="913"/>
      <c r="DL121" s="913">
        <v>11031068</v>
      </c>
      <c r="DM121" s="913"/>
      <c r="DN121" s="913"/>
      <c r="DO121" s="913"/>
      <c r="DP121" s="913"/>
      <c r="DQ121" s="913">
        <v>10140684</v>
      </c>
      <c r="DR121" s="913"/>
      <c r="DS121" s="913"/>
      <c r="DT121" s="913"/>
      <c r="DU121" s="913"/>
      <c r="DV121" s="914">
        <v>31.5</v>
      </c>
      <c r="DW121" s="914"/>
      <c r="DX121" s="914"/>
      <c r="DY121" s="914"/>
      <c r="DZ121" s="915"/>
    </row>
    <row r="122" spans="1:130" s="224" customFormat="1" ht="26.25" customHeight="1" x14ac:dyDescent="0.2">
      <c r="A122" s="1044"/>
      <c r="B122" s="936"/>
      <c r="C122" s="909" t="s">
        <v>437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456</v>
      </c>
      <c r="BA122" s="952"/>
      <c r="BB122" s="952"/>
      <c r="BC122" s="952"/>
      <c r="BD122" s="952"/>
      <c r="BE122" s="952"/>
      <c r="BF122" s="952"/>
      <c r="BG122" s="952"/>
      <c r="BH122" s="952"/>
      <c r="BI122" s="952"/>
      <c r="BJ122" s="952"/>
      <c r="BK122" s="952"/>
      <c r="BL122" s="952"/>
      <c r="BM122" s="952"/>
      <c r="BN122" s="952"/>
      <c r="BO122" s="952"/>
      <c r="BP122" s="953"/>
      <c r="BQ122" s="986">
        <v>69064732</v>
      </c>
      <c r="BR122" s="987"/>
      <c r="BS122" s="987"/>
      <c r="BT122" s="987"/>
      <c r="BU122" s="987"/>
      <c r="BV122" s="987">
        <v>65690741</v>
      </c>
      <c r="BW122" s="987"/>
      <c r="BX122" s="987"/>
      <c r="BY122" s="987"/>
      <c r="BZ122" s="987"/>
      <c r="CA122" s="987">
        <v>64900224</v>
      </c>
      <c r="CB122" s="987"/>
      <c r="CC122" s="987"/>
      <c r="CD122" s="987"/>
      <c r="CE122" s="987"/>
      <c r="CF122" s="1004">
        <v>201.3</v>
      </c>
      <c r="CG122" s="1005"/>
      <c r="CH122" s="1005"/>
      <c r="CI122" s="1005"/>
      <c r="CJ122" s="1005"/>
      <c r="CK122" s="996"/>
      <c r="CL122" s="997"/>
      <c r="CM122" s="997"/>
      <c r="CN122" s="997"/>
      <c r="CO122" s="998"/>
      <c r="CP122" s="1006" t="s">
        <v>400</v>
      </c>
      <c r="CQ122" s="1007"/>
      <c r="CR122" s="1007"/>
      <c r="CS122" s="1007"/>
      <c r="CT122" s="1007"/>
      <c r="CU122" s="1007"/>
      <c r="CV122" s="1007"/>
      <c r="CW122" s="1007"/>
      <c r="CX122" s="1007"/>
      <c r="CY122" s="1007"/>
      <c r="CZ122" s="1007"/>
      <c r="DA122" s="1007"/>
      <c r="DB122" s="1007"/>
      <c r="DC122" s="1007"/>
      <c r="DD122" s="1007"/>
      <c r="DE122" s="1007"/>
      <c r="DF122" s="1008"/>
      <c r="DG122" s="912">
        <v>389982</v>
      </c>
      <c r="DH122" s="913"/>
      <c r="DI122" s="913"/>
      <c r="DJ122" s="913"/>
      <c r="DK122" s="913"/>
      <c r="DL122" s="913">
        <v>364539</v>
      </c>
      <c r="DM122" s="913"/>
      <c r="DN122" s="913"/>
      <c r="DO122" s="913"/>
      <c r="DP122" s="913"/>
      <c r="DQ122" s="913">
        <v>339970</v>
      </c>
      <c r="DR122" s="913"/>
      <c r="DS122" s="913"/>
      <c r="DT122" s="913"/>
      <c r="DU122" s="913"/>
      <c r="DV122" s="914">
        <v>1.1000000000000001</v>
      </c>
      <c r="DW122" s="914"/>
      <c r="DX122" s="914"/>
      <c r="DY122" s="914"/>
      <c r="DZ122" s="915"/>
    </row>
    <row r="123" spans="1:130" s="224" customFormat="1" ht="26.25" customHeight="1" x14ac:dyDescent="0.2">
      <c r="A123" s="1044"/>
      <c r="B123" s="936"/>
      <c r="C123" s="909" t="s">
        <v>443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16235</v>
      </c>
      <c r="AB123" s="946"/>
      <c r="AC123" s="946"/>
      <c r="AD123" s="946"/>
      <c r="AE123" s="947"/>
      <c r="AF123" s="948">
        <v>3150</v>
      </c>
      <c r="AG123" s="946"/>
      <c r="AH123" s="946"/>
      <c r="AI123" s="946"/>
      <c r="AJ123" s="947"/>
      <c r="AK123" s="948">
        <v>1150</v>
      </c>
      <c r="AL123" s="946"/>
      <c r="AM123" s="946"/>
      <c r="AN123" s="946"/>
      <c r="AO123" s="947"/>
      <c r="AP123" s="949">
        <v>0</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457</v>
      </c>
      <c r="BP123" s="992"/>
      <c r="BQ123" s="1050">
        <v>89161610</v>
      </c>
      <c r="BR123" s="1051"/>
      <c r="BS123" s="1051"/>
      <c r="BT123" s="1051"/>
      <c r="BU123" s="1051"/>
      <c r="BV123" s="1051">
        <v>83972207</v>
      </c>
      <c r="BW123" s="1051"/>
      <c r="BX123" s="1051"/>
      <c r="BY123" s="1051"/>
      <c r="BZ123" s="1051"/>
      <c r="CA123" s="1051">
        <v>83802302</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v>392491</v>
      </c>
      <c r="DH123" s="946"/>
      <c r="DI123" s="946"/>
      <c r="DJ123" s="946"/>
      <c r="DK123" s="947"/>
      <c r="DL123" s="948">
        <v>330504</v>
      </c>
      <c r="DM123" s="946"/>
      <c r="DN123" s="946"/>
      <c r="DO123" s="946"/>
      <c r="DP123" s="947"/>
      <c r="DQ123" s="948">
        <v>253351</v>
      </c>
      <c r="DR123" s="946"/>
      <c r="DS123" s="946"/>
      <c r="DT123" s="946"/>
      <c r="DU123" s="947"/>
      <c r="DV123" s="949">
        <v>0.8</v>
      </c>
      <c r="DW123" s="950"/>
      <c r="DX123" s="950"/>
      <c r="DY123" s="950"/>
      <c r="DZ123" s="951"/>
    </row>
    <row r="124" spans="1:130" s="224" customFormat="1" ht="26.25" customHeight="1" thickBot="1" x14ac:dyDescent="0.25">
      <c r="A124" s="1044"/>
      <c r="B124" s="936"/>
      <c r="C124" s="909" t="s">
        <v>446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67</v>
      </c>
      <c r="BR124" s="1014"/>
      <c r="BS124" s="1014"/>
      <c r="BT124" s="1014"/>
      <c r="BU124" s="1014"/>
      <c r="BV124" s="1014">
        <v>70.099999999999994</v>
      </c>
      <c r="BW124" s="1014"/>
      <c r="BX124" s="1014"/>
      <c r="BY124" s="1014"/>
      <c r="BZ124" s="1014"/>
      <c r="CA124" s="1014">
        <v>55</v>
      </c>
      <c r="CB124" s="1014"/>
      <c r="CC124" s="1014"/>
      <c r="CD124" s="1014"/>
      <c r="CE124" s="1014"/>
      <c r="CF124" s="1015"/>
      <c r="CG124" s="1016"/>
      <c r="CH124" s="1016"/>
      <c r="CI124" s="1016"/>
      <c r="CJ124" s="1017"/>
      <c r="CK124" s="999"/>
      <c r="CL124" s="999"/>
      <c r="CM124" s="999"/>
      <c r="CN124" s="999"/>
      <c r="CO124" s="1000"/>
      <c r="CP124" s="1006" t="s">
        <v>459</v>
      </c>
      <c r="CQ124" s="1007"/>
      <c r="CR124" s="1007"/>
      <c r="CS124" s="1007"/>
      <c r="CT124" s="1007"/>
      <c r="CU124" s="1007"/>
      <c r="CV124" s="1007"/>
      <c r="CW124" s="1007"/>
      <c r="CX124" s="1007"/>
      <c r="CY124" s="1007"/>
      <c r="CZ124" s="1007"/>
      <c r="DA124" s="1007"/>
      <c r="DB124" s="1007"/>
      <c r="DC124" s="1007"/>
      <c r="DD124" s="1007"/>
      <c r="DE124" s="1007"/>
      <c r="DF124" s="1008"/>
      <c r="DG124" s="991">
        <v>107955</v>
      </c>
      <c r="DH124" s="973"/>
      <c r="DI124" s="973"/>
      <c r="DJ124" s="973"/>
      <c r="DK124" s="974"/>
      <c r="DL124" s="972">
        <v>104613</v>
      </c>
      <c r="DM124" s="973"/>
      <c r="DN124" s="973"/>
      <c r="DO124" s="973"/>
      <c r="DP124" s="974"/>
      <c r="DQ124" s="972">
        <v>97536</v>
      </c>
      <c r="DR124" s="973"/>
      <c r="DS124" s="973"/>
      <c r="DT124" s="973"/>
      <c r="DU124" s="974"/>
      <c r="DV124" s="975">
        <v>0.3</v>
      </c>
      <c r="DW124" s="976"/>
      <c r="DX124" s="976"/>
      <c r="DY124" s="976"/>
      <c r="DZ124" s="977"/>
    </row>
    <row r="125" spans="1:130" s="224" customFormat="1" ht="26.25" customHeight="1" x14ac:dyDescent="0.2">
      <c r="A125" s="1044"/>
      <c r="B125" s="936"/>
      <c r="C125" s="909" t="s">
        <v>448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460</v>
      </c>
      <c r="CL125" s="994"/>
      <c r="CM125" s="994"/>
      <c r="CN125" s="994"/>
      <c r="CO125" s="995"/>
      <c r="CP125" s="916" t="s">
        <v>461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450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88835</v>
      </c>
      <c r="AB126" s="946"/>
      <c r="AC126" s="946"/>
      <c r="AD126" s="946"/>
      <c r="AE126" s="947"/>
      <c r="AF126" s="948">
        <v>87233</v>
      </c>
      <c r="AG126" s="946"/>
      <c r="AH126" s="946"/>
      <c r="AI126" s="946"/>
      <c r="AJ126" s="947"/>
      <c r="AK126" s="948">
        <v>81019</v>
      </c>
      <c r="AL126" s="946"/>
      <c r="AM126" s="946"/>
      <c r="AN126" s="946"/>
      <c r="AO126" s="947"/>
      <c r="AP126" s="949">
        <v>0.3</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462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463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97038</v>
      </c>
      <c r="AB127" s="946"/>
      <c r="AC127" s="946"/>
      <c r="AD127" s="946"/>
      <c r="AE127" s="947"/>
      <c r="AF127" s="948">
        <v>87503</v>
      </c>
      <c r="AG127" s="946"/>
      <c r="AH127" s="946"/>
      <c r="AI127" s="946"/>
      <c r="AJ127" s="947"/>
      <c r="AK127" s="948">
        <v>38820</v>
      </c>
      <c r="AL127" s="946"/>
      <c r="AM127" s="946"/>
      <c r="AN127" s="946"/>
      <c r="AO127" s="947"/>
      <c r="AP127" s="949">
        <v>0.1</v>
      </c>
      <c r="AQ127" s="950"/>
      <c r="AR127" s="950"/>
      <c r="AS127" s="950"/>
      <c r="AT127" s="951"/>
      <c r="AU127" s="226"/>
      <c r="AV127" s="226"/>
      <c r="AW127" s="226"/>
      <c r="AX127" s="1018" t="s">
        <v>464</v>
      </c>
      <c r="AY127" s="1019"/>
      <c r="AZ127" s="1019"/>
      <c r="BA127" s="1019"/>
      <c r="BB127" s="1019"/>
      <c r="BC127" s="1019"/>
      <c r="BD127" s="1019"/>
      <c r="BE127" s="1020"/>
      <c r="BF127" s="1021" t="s">
        <v>465</v>
      </c>
      <c r="BG127" s="1019"/>
      <c r="BH127" s="1019"/>
      <c r="BI127" s="1019"/>
      <c r="BJ127" s="1019"/>
      <c r="BK127" s="1019"/>
      <c r="BL127" s="1020"/>
      <c r="BM127" s="1021" t="s">
        <v>466</v>
      </c>
      <c r="BN127" s="1019"/>
      <c r="BO127" s="1019"/>
      <c r="BP127" s="1019"/>
      <c r="BQ127" s="1019"/>
      <c r="BR127" s="1019"/>
      <c r="BS127" s="1020"/>
      <c r="BT127" s="1021" t="s">
        <v>467</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470</v>
      </c>
      <c r="X128" s="1030"/>
      <c r="Y128" s="1030"/>
      <c r="Z128" s="1031"/>
      <c r="AA128" s="1032">
        <v>119158</v>
      </c>
      <c r="AB128" s="1033"/>
      <c r="AC128" s="1033"/>
      <c r="AD128" s="1033"/>
      <c r="AE128" s="1034"/>
      <c r="AF128" s="1035">
        <v>86271</v>
      </c>
      <c r="AG128" s="1033"/>
      <c r="AH128" s="1033"/>
      <c r="AI128" s="1033"/>
      <c r="AJ128" s="1034"/>
      <c r="AK128" s="1035">
        <v>78640</v>
      </c>
      <c r="AL128" s="1033"/>
      <c r="AM128" s="1033"/>
      <c r="AN128" s="1033"/>
      <c r="AO128" s="1034"/>
      <c r="AP128" s="1036"/>
      <c r="AQ128" s="1037"/>
      <c r="AR128" s="1037"/>
      <c r="AS128" s="1037"/>
      <c r="AT128" s="1038"/>
      <c r="AU128" s="226"/>
      <c r="AV128" s="226"/>
      <c r="AW128" s="226"/>
      <c r="AX128" s="883" t="s">
        <v>471</v>
      </c>
      <c r="AY128" s="884"/>
      <c r="AZ128" s="884"/>
      <c r="BA128" s="884"/>
      <c r="BB128" s="884"/>
      <c r="BC128" s="884"/>
      <c r="BD128" s="884"/>
      <c r="BE128" s="885"/>
      <c r="BF128" s="1039" t="s">
        <v>122</v>
      </c>
      <c r="BG128" s="1040"/>
      <c r="BH128" s="1040"/>
      <c r="BI128" s="1040"/>
      <c r="BJ128" s="1040"/>
      <c r="BK128" s="1040"/>
      <c r="BL128" s="1041"/>
      <c r="BM128" s="1039">
        <v>11.44</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472</v>
      </c>
      <c r="CQ128" s="713"/>
      <c r="CR128" s="713"/>
      <c r="CS128" s="713"/>
      <c r="CT128" s="713"/>
      <c r="CU128" s="713"/>
      <c r="CV128" s="713"/>
      <c r="CW128" s="713"/>
      <c r="CX128" s="713"/>
      <c r="CY128" s="713"/>
      <c r="CZ128" s="713"/>
      <c r="DA128" s="713"/>
      <c r="DB128" s="713"/>
      <c r="DC128" s="713"/>
      <c r="DD128" s="713"/>
      <c r="DE128" s="713"/>
      <c r="DF128" s="1023"/>
      <c r="DG128" s="1024">
        <v>116398</v>
      </c>
      <c r="DH128" s="1025"/>
      <c r="DI128" s="1025"/>
      <c r="DJ128" s="1025"/>
      <c r="DK128" s="1025"/>
      <c r="DL128" s="1025">
        <v>107280</v>
      </c>
      <c r="DM128" s="1025"/>
      <c r="DN128" s="1025"/>
      <c r="DO128" s="1025"/>
      <c r="DP128" s="1025"/>
      <c r="DQ128" s="1025">
        <v>95366</v>
      </c>
      <c r="DR128" s="1025"/>
      <c r="DS128" s="1025"/>
      <c r="DT128" s="1025"/>
      <c r="DU128" s="1025"/>
      <c r="DV128" s="1026">
        <v>0.3</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473</v>
      </c>
      <c r="X129" s="1058"/>
      <c r="Y129" s="1058"/>
      <c r="Z129" s="1059"/>
      <c r="AA129" s="945">
        <v>41255427</v>
      </c>
      <c r="AB129" s="946"/>
      <c r="AC129" s="946"/>
      <c r="AD129" s="946"/>
      <c r="AE129" s="947"/>
      <c r="AF129" s="948">
        <v>40525385</v>
      </c>
      <c r="AG129" s="946"/>
      <c r="AH129" s="946"/>
      <c r="AI129" s="946"/>
      <c r="AJ129" s="947"/>
      <c r="AK129" s="948">
        <v>40578043</v>
      </c>
      <c r="AL129" s="946"/>
      <c r="AM129" s="946"/>
      <c r="AN129" s="946"/>
      <c r="AO129" s="947"/>
      <c r="AP129" s="1060"/>
      <c r="AQ129" s="1061"/>
      <c r="AR129" s="1061"/>
      <c r="AS129" s="1061"/>
      <c r="AT129" s="1062"/>
      <c r="AU129" s="227"/>
      <c r="AV129" s="227"/>
      <c r="AW129" s="227"/>
      <c r="AX129" s="1052" t="s">
        <v>474</v>
      </c>
      <c r="AY129" s="910"/>
      <c r="AZ129" s="910"/>
      <c r="BA129" s="910"/>
      <c r="BB129" s="910"/>
      <c r="BC129" s="910"/>
      <c r="BD129" s="910"/>
      <c r="BE129" s="911"/>
      <c r="BF129" s="1053" t="s">
        <v>122</v>
      </c>
      <c r="BG129" s="1054"/>
      <c r="BH129" s="1054"/>
      <c r="BI129" s="1054"/>
      <c r="BJ129" s="1054"/>
      <c r="BK129" s="1054"/>
      <c r="BL129" s="1055"/>
      <c r="BM129" s="1053">
        <v>16.440000000000001</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476</v>
      </c>
      <c r="X130" s="1058"/>
      <c r="Y130" s="1058"/>
      <c r="Z130" s="1059"/>
      <c r="AA130" s="945">
        <v>8454070</v>
      </c>
      <c r="AB130" s="946"/>
      <c r="AC130" s="946"/>
      <c r="AD130" s="946"/>
      <c r="AE130" s="947"/>
      <c r="AF130" s="948">
        <v>8423235</v>
      </c>
      <c r="AG130" s="946"/>
      <c r="AH130" s="946"/>
      <c r="AI130" s="946"/>
      <c r="AJ130" s="947"/>
      <c r="AK130" s="948">
        <v>8337600</v>
      </c>
      <c r="AL130" s="946"/>
      <c r="AM130" s="946"/>
      <c r="AN130" s="946"/>
      <c r="AO130" s="947"/>
      <c r="AP130" s="1060"/>
      <c r="AQ130" s="1061"/>
      <c r="AR130" s="1061"/>
      <c r="AS130" s="1061"/>
      <c r="AT130" s="1062"/>
      <c r="AU130" s="227"/>
      <c r="AV130" s="227"/>
      <c r="AW130" s="227"/>
      <c r="AX130" s="1052" t="s">
        <v>477</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478</v>
      </c>
      <c r="X131" s="1095"/>
      <c r="Y131" s="1095"/>
      <c r="Z131" s="1096"/>
      <c r="AA131" s="991">
        <v>32801357</v>
      </c>
      <c r="AB131" s="973"/>
      <c r="AC131" s="973"/>
      <c r="AD131" s="973"/>
      <c r="AE131" s="974"/>
      <c r="AF131" s="972">
        <v>32102150</v>
      </c>
      <c r="AG131" s="973"/>
      <c r="AH131" s="973"/>
      <c r="AI131" s="973"/>
      <c r="AJ131" s="974"/>
      <c r="AK131" s="972">
        <v>32240443</v>
      </c>
      <c r="AL131" s="973"/>
      <c r="AM131" s="973"/>
      <c r="AN131" s="973"/>
      <c r="AO131" s="974"/>
      <c r="AP131" s="1097"/>
      <c r="AQ131" s="1098"/>
      <c r="AR131" s="1098"/>
      <c r="AS131" s="1098"/>
      <c r="AT131" s="1099"/>
      <c r="AU131" s="227"/>
      <c r="AV131" s="227"/>
      <c r="AW131" s="227"/>
      <c r="AX131" s="1070" t="s">
        <v>479</v>
      </c>
      <c r="AY131" s="713"/>
      <c r="AZ131" s="713"/>
      <c r="BA131" s="713"/>
      <c r="BB131" s="713"/>
      <c r="BC131" s="713"/>
      <c r="BD131" s="713"/>
      <c r="BE131" s="1023"/>
      <c r="BF131" s="1071">
        <v>55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480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481</v>
      </c>
      <c r="W132" s="1081"/>
      <c r="X132" s="1081"/>
      <c r="Y132" s="1081"/>
      <c r="Z132" s="1082"/>
      <c r="AA132" s="1083">
        <v>9.7650106369999996</v>
      </c>
      <c r="AB132" s="1084"/>
      <c r="AC132" s="1084"/>
      <c r="AD132" s="1084"/>
      <c r="AE132" s="1085"/>
      <c r="AF132" s="1086">
        <v>9.6934037130000004</v>
      </c>
      <c r="AG132" s="1084"/>
      <c r="AH132" s="1084"/>
      <c r="AI132" s="1084"/>
      <c r="AJ132" s="1085"/>
      <c r="AK132" s="1086">
        <v>9.3080544829999994</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482</v>
      </c>
      <c r="W133" s="1064"/>
      <c r="X133" s="1064"/>
      <c r="Y133" s="1064"/>
      <c r="Z133" s="1065"/>
      <c r="AA133" s="1066">
        <v>10.1</v>
      </c>
      <c r="AB133" s="1067"/>
      <c r="AC133" s="1067"/>
      <c r="AD133" s="1067"/>
      <c r="AE133" s="1068"/>
      <c r="AF133" s="1066">
        <v>9.6</v>
      </c>
      <c r="AG133" s="1067"/>
      <c r="AH133" s="1067"/>
      <c r="AI133" s="1067"/>
      <c r="AJ133" s="1068"/>
      <c r="AK133" s="1066">
        <v>9.5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7XJBKHcaLaTMlEwEasUxcOvwil0NoHu2WYli1Qe7StsKRqi3yPCt1NvRDvT95fMnOkeBN5dO9M5/kfu1KXYDA==" saltValue="FAcPXqKBFsFRJnXU0S+K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1BdbeWOkiagpnPmBdJIu67N4WAfjoYehwd5NVp8fcvzJbN/HoxWB6j91r8f87W8CmN2bEK0q1VqfsugTFEdULg==" saltValue="mKdVYGtW5am0u43SQZV5D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JLsFQEGkXlvUmdRSFcKR22pdR12TLshesFU3BKcmPJDxj3RkqS5bE1FywuG3BLztxugvWUmoy4gQgHKy0HcLA==" saltValue="73jHU4GLb847MoFSCYqZt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485</v>
      </c>
      <c r="AL6" s="260"/>
      <c r="AM6" s="260"/>
      <c r="AN6" s="260"/>
    </row>
    <row r="7" spans="1:46" ht="13.5" customHeight="1" x14ac:dyDescent="0.2">
      <c r="A7" s="259"/>
      <c r="AK7" s="262"/>
      <c r="AL7" s="263"/>
      <c r="AM7" s="263"/>
      <c r="AN7" s="264"/>
      <c r="AO7" s="1101" t="s">
        <v>486</v>
      </c>
      <c r="AP7" s="265"/>
      <c r="AQ7" s="266" t="s">
        <v>487</v>
      </c>
      <c r="AR7" s="267"/>
    </row>
    <row r="8" spans="1:46" ht="13.2" x14ac:dyDescent="0.2">
      <c r="A8" s="259"/>
      <c r="AK8" s="268"/>
      <c r="AL8" s="269"/>
      <c r="AM8" s="269"/>
      <c r="AN8" s="270"/>
      <c r="AO8" s="1102"/>
      <c r="AP8" s="271" t="s">
        <v>488</v>
      </c>
      <c r="AQ8" s="272" t="s">
        <v>489</v>
      </c>
      <c r="AR8" s="273" t="s">
        <v>490</v>
      </c>
    </row>
    <row r="9" spans="1:46" ht="13.2" x14ac:dyDescent="0.2">
      <c r="A9" s="259"/>
      <c r="AK9" s="1103" t="s">
        <v>491</v>
      </c>
      <c r="AL9" s="1104"/>
      <c r="AM9" s="1104"/>
      <c r="AN9" s="1105"/>
      <c r="AO9" s="274">
        <v>10764561</v>
      </c>
      <c r="AP9" s="274">
        <v>100084</v>
      </c>
      <c r="AQ9" s="275">
        <v>75670</v>
      </c>
      <c r="AR9" s="276">
        <v>32.299999999999997</v>
      </c>
    </row>
    <row r="10" spans="1:46" ht="13.5" customHeight="1" x14ac:dyDescent="0.2">
      <c r="A10" s="259"/>
      <c r="AK10" s="1103" t="s">
        <v>492</v>
      </c>
      <c r="AL10" s="1104"/>
      <c r="AM10" s="1104"/>
      <c r="AN10" s="1105"/>
      <c r="AO10" s="277">
        <v>471514</v>
      </c>
      <c r="AP10" s="277">
        <v>4384</v>
      </c>
      <c r="AQ10" s="278">
        <v>7715</v>
      </c>
      <c r="AR10" s="279">
        <v>-43.2</v>
      </c>
    </row>
    <row r="11" spans="1:46" ht="13.5" customHeight="1" x14ac:dyDescent="0.2">
      <c r="A11" s="259"/>
      <c r="AK11" s="1103" t="s">
        <v>493</v>
      </c>
      <c r="AL11" s="1104"/>
      <c r="AM11" s="1104"/>
      <c r="AN11" s="1105"/>
      <c r="AO11" s="277" t="s">
        <v>494</v>
      </c>
      <c r="AP11" s="277" t="s">
        <v>494</v>
      </c>
      <c r="AQ11" s="278">
        <v>1638</v>
      </c>
      <c r="AR11" s="279" t="s">
        <v>494</v>
      </c>
    </row>
    <row r="12" spans="1:46" ht="13.5" customHeight="1" x14ac:dyDescent="0.2">
      <c r="A12" s="259"/>
      <c r="AK12" s="1103" t="s">
        <v>495</v>
      </c>
      <c r="AL12" s="1104"/>
      <c r="AM12" s="1104"/>
      <c r="AN12" s="1105"/>
      <c r="AO12" s="277" t="s">
        <v>494</v>
      </c>
      <c r="AP12" s="277" t="s">
        <v>494</v>
      </c>
      <c r="AQ12" s="278">
        <v>17</v>
      </c>
      <c r="AR12" s="279" t="s">
        <v>494</v>
      </c>
    </row>
    <row r="13" spans="1:46" ht="13.5" customHeight="1" x14ac:dyDescent="0.2">
      <c r="A13" s="259"/>
      <c r="AK13" s="1103" t="s">
        <v>496</v>
      </c>
      <c r="AL13" s="1104"/>
      <c r="AM13" s="1104"/>
      <c r="AN13" s="1105"/>
      <c r="AO13" s="277">
        <v>115592</v>
      </c>
      <c r="AP13" s="277">
        <v>1075</v>
      </c>
      <c r="AQ13" s="278">
        <v>2355</v>
      </c>
      <c r="AR13" s="279">
        <v>-54.4</v>
      </c>
    </row>
    <row r="14" spans="1:46" ht="13.5" customHeight="1" x14ac:dyDescent="0.2">
      <c r="A14" s="259"/>
      <c r="AK14" s="1103" t="s">
        <v>497</v>
      </c>
      <c r="AL14" s="1104"/>
      <c r="AM14" s="1104"/>
      <c r="AN14" s="1105"/>
      <c r="AO14" s="277">
        <v>231580</v>
      </c>
      <c r="AP14" s="277">
        <v>2153</v>
      </c>
      <c r="AQ14" s="278">
        <v>2187</v>
      </c>
      <c r="AR14" s="279">
        <v>-1.6</v>
      </c>
    </row>
    <row r="15" spans="1:46" ht="13.5" customHeight="1" x14ac:dyDescent="0.2">
      <c r="A15" s="259"/>
      <c r="AK15" s="1106" t="s">
        <v>498</v>
      </c>
      <c r="AL15" s="1107"/>
      <c r="AM15" s="1107"/>
      <c r="AN15" s="1108"/>
      <c r="AO15" s="277">
        <v>-873698</v>
      </c>
      <c r="AP15" s="277">
        <v>-8123</v>
      </c>
      <c r="AQ15" s="278">
        <v>-4208</v>
      </c>
      <c r="AR15" s="279">
        <v>93</v>
      </c>
    </row>
    <row r="16" spans="1:46" ht="13.2" x14ac:dyDescent="0.2">
      <c r="A16" s="259"/>
      <c r="AK16" s="1106" t="s">
        <v>177</v>
      </c>
      <c r="AL16" s="1107"/>
      <c r="AM16" s="1107"/>
      <c r="AN16" s="1108"/>
      <c r="AO16" s="277">
        <v>10709549</v>
      </c>
      <c r="AP16" s="277">
        <v>99573</v>
      </c>
      <c r="AQ16" s="278">
        <v>85373</v>
      </c>
      <c r="AR16" s="279">
        <v>16.600000000000001</v>
      </c>
    </row>
    <row r="17" spans="1:46" ht="13.2" x14ac:dyDescent="0.2">
      <c r="A17" s="259"/>
    </row>
    <row r="18" spans="1:46" ht="13.2" x14ac:dyDescent="0.2">
      <c r="A18" s="259"/>
      <c r="AQ18" s="280"/>
      <c r="AR18" s="280"/>
    </row>
    <row r="19" spans="1:46" ht="13.2" x14ac:dyDescent="0.2">
      <c r="A19" s="259"/>
      <c r="AK19" s="255" t="s">
        <v>499</v>
      </c>
    </row>
    <row r="20" spans="1:46" ht="13.2" x14ac:dyDescent="0.2">
      <c r="A20" s="259"/>
      <c r="AK20" s="281"/>
      <c r="AL20" s="282"/>
      <c r="AM20" s="282"/>
      <c r="AN20" s="283"/>
      <c r="AO20" s="284" t="s">
        <v>500</v>
      </c>
      <c r="AP20" s="285" t="s">
        <v>501</v>
      </c>
      <c r="AQ20" s="286" t="s">
        <v>502</v>
      </c>
      <c r="AR20" s="287"/>
    </row>
    <row r="21" spans="1:46" s="260" customFormat="1" ht="13.2" x14ac:dyDescent="0.2">
      <c r="A21" s="288"/>
      <c r="AK21" s="1109" t="s">
        <v>503</v>
      </c>
      <c r="AL21" s="1110"/>
      <c r="AM21" s="1110"/>
      <c r="AN21" s="1111"/>
      <c r="AO21" s="289">
        <v>9.84</v>
      </c>
      <c r="AP21" s="290">
        <v>7.99</v>
      </c>
      <c r="AQ21" s="291">
        <v>1.85</v>
      </c>
      <c r="AS21" s="292"/>
      <c r="AT21" s="288"/>
    </row>
    <row r="22" spans="1:46" s="260" customFormat="1" ht="13.2" x14ac:dyDescent="0.2">
      <c r="A22" s="288"/>
      <c r="AK22" s="1109" t="s">
        <v>504</v>
      </c>
      <c r="AL22" s="1110"/>
      <c r="AM22" s="1110"/>
      <c r="AN22" s="1111"/>
      <c r="AO22" s="293">
        <v>97.9</v>
      </c>
      <c r="AP22" s="294">
        <v>97.8</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507</v>
      </c>
      <c r="AL29" s="260"/>
      <c r="AM29" s="260"/>
      <c r="AN29" s="260"/>
      <c r="AS29" s="302"/>
    </row>
    <row r="30" spans="1:46" ht="13.5" customHeight="1" x14ac:dyDescent="0.2">
      <c r="A30" s="259"/>
      <c r="AK30" s="262"/>
      <c r="AL30" s="263"/>
      <c r="AM30" s="263"/>
      <c r="AN30" s="264"/>
      <c r="AO30" s="1101" t="s">
        <v>486</v>
      </c>
      <c r="AP30" s="265"/>
      <c r="AQ30" s="266" t="s">
        <v>487</v>
      </c>
      <c r="AR30" s="267"/>
    </row>
    <row r="31" spans="1:46" ht="13.2" x14ac:dyDescent="0.2">
      <c r="A31" s="259"/>
      <c r="AK31" s="268"/>
      <c r="AL31" s="269"/>
      <c r="AM31" s="269"/>
      <c r="AN31" s="270"/>
      <c r="AO31" s="1102"/>
      <c r="AP31" s="271" t="s">
        <v>488</v>
      </c>
      <c r="AQ31" s="272" t="s">
        <v>489</v>
      </c>
      <c r="AR31" s="273" t="s">
        <v>490</v>
      </c>
    </row>
    <row r="32" spans="1:46" ht="27" customHeight="1" x14ac:dyDescent="0.2">
      <c r="A32" s="259"/>
      <c r="AK32" s="1117" t="s">
        <v>508</v>
      </c>
      <c r="AL32" s="1118"/>
      <c r="AM32" s="1118"/>
      <c r="AN32" s="1119"/>
      <c r="AO32" s="303">
        <v>9006772</v>
      </c>
      <c r="AP32" s="303">
        <v>83741</v>
      </c>
      <c r="AQ32" s="304">
        <v>58230</v>
      </c>
      <c r="AR32" s="305">
        <v>43.8</v>
      </c>
    </row>
    <row r="33" spans="1:46" ht="13.5" customHeight="1" x14ac:dyDescent="0.2">
      <c r="A33" s="259"/>
      <c r="AK33" s="1117" t="s">
        <v>509</v>
      </c>
      <c r="AL33" s="1118"/>
      <c r="AM33" s="1118"/>
      <c r="AN33" s="1119"/>
      <c r="AO33" s="303" t="s">
        <v>494</v>
      </c>
      <c r="AP33" s="303" t="s">
        <v>494</v>
      </c>
      <c r="AQ33" s="304" t="s">
        <v>494</v>
      </c>
      <c r="AR33" s="305" t="s">
        <v>494</v>
      </c>
    </row>
    <row r="34" spans="1:46" ht="27" customHeight="1" x14ac:dyDescent="0.2">
      <c r="A34" s="259"/>
      <c r="AK34" s="1117" t="s">
        <v>510</v>
      </c>
      <c r="AL34" s="1118"/>
      <c r="AM34" s="1118"/>
      <c r="AN34" s="1119"/>
      <c r="AO34" s="303" t="s">
        <v>494</v>
      </c>
      <c r="AP34" s="303" t="s">
        <v>494</v>
      </c>
      <c r="AQ34" s="304">
        <v>23</v>
      </c>
      <c r="AR34" s="305" t="s">
        <v>494</v>
      </c>
    </row>
    <row r="35" spans="1:46" ht="27" customHeight="1" x14ac:dyDescent="0.2">
      <c r="A35" s="259"/>
      <c r="AK35" s="1117" t="s">
        <v>511</v>
      </c>
      <c r="AL35" s="1118"/>
      <c r="AM35" s="1118"/>
      <c r="AN35" s="1119"/>
      <c r="AO35" s="303">
        <v>2271346</v>
      </c>
      <c r="AP35" s="303">
        <v>21118</v>
      </c>
      <c r="AQ35" s="304">
        <v>14509</v>
      </c>
      <c r="AR35" s="305">
        <v>45.6</v>
      </c>
    </row>
    <row r="36" spans="1:46" ht="27" customHeight="1" x14ac:dyDescent="0.2">
      <c r="A36" s="259"/>
      <c r="AK36" s="1117" t="s">
        <v>512</v>
      </c>
      <c r="AL36" s="1118"/>
      <c r="AM36" s="1118"/>
      <c r="AN36" s="1119"/>
      <c r="AO36" s="303">
        <v>4220</v>
      </c>
      <c r="AP36" s="303">
        <v>39</v>
      </c>
      <c r="AQ36" s="304">
        <v>975</v>
      </c>
      <c r="AR36" s="305">
        <v>-96</v>
      </c>
    </row>
    <row r="37" spans="1:46" ht="13.5" customHeight="1" x14ac:dyDescent="0.2">
      <c r="A37" s="259"/>
      <c r="AK37" s="1117" t="s">
        <v>513</v>
      </c>
      <c r="AL37" s="1118"/>
      <c r="AM37" s="1118"/>
      <c r="AN37" s="1119"/>
      <c r="AO37" s="303">
        <v>134860</v>
      </c>
      <c r="AP37" s="303">
        <v>1254</v>
      </c>
      <c r="AQ37" s="304">
        <v>408</v>
      </c>
      <c r="AR37" s="305">
        <v>207.4</v>
      </c>
    </row>
    <row r="38" spans="1:46" ht="27" customHeight="1" x14ac:dyDescent="0.2">
      <c r="A38" s="259"/>
      <c r="AK38" s="1120" t="s">
        <v>514</v>
      </c>
      <c r="AL38" s="1121"/>
      <c r="AM38" s="1121"/>
      <c r="AN38" s="1122"/>
      <c r="AO38" s="306" t="s">
        <v>494</v>
      </c>
      <c r="AP38" s="306" t="s">
        <v>494</v>
      </c>
      <c r="AQ38" s="307">
        <v>0</v>
      </c>
      <c r="AR38" s="295" t="s">
        <v>494</v>
      </c>
      <c r="AS38" s="302"/>
    </row>
    <row r="39" spans="1:46" ht="13.2" x14ac:dyDescent="0.2">
      <c r="A39" s="259"/>
      <c r="AK39" s="1120" t="s">
        <v>515</v>
      </c>
      <c r="AL39" s="1121"/>
      <c r="AM39" s="1121"/>
      <c r="AN39" s="1122"/>
      <c r="AO39" s="303">
        <v>-78640</v>
      </c>
      <c r="AP39" s="303">
        <v>-731</v>
      </c>
      <c r="AQ39" s="304">
        <v>-3837</v>
      </c>
      <c r="AR39" s="305">
        <v>-80.900000000000006</v>
      </c>
      <c r="AS39" s="302"/>
    </row>
    <row r="40" spans="1:46" ht="27" customHeight="1" x14ac:dyDescent="0.2">
      <c r="A40" s="259"/>
      <c r="AK40" s="1117" t="s">
        <v>516</v>
      </c>
      <c r="AL40" s="1118"/>
      <c r="AM40" s="1118"/>
      <c r="AN40" s="1119"/>
      <c r="AO40" s="303">
        <v>-8337600</v>
      </c>
      <c r="AP40" s="303">
        <v>-77519</v>
      </c>
      <c r="AQ40" s="304">
        <v>-50002</v>
      </c>
      <c r="AR40" s="305">
        <v>55</v>
      </c>
      <c r="AS40" s="302"/>
    </row>
    <row r="41" spans="1:46" ht="13.2" x14ac:dyDescent="0.2">
      <c r="A41" s="259"/>
      <c r="AK41" s="1123" t="s">
        <v>287</v>
      </c>
      <c r="AL41" s="1124"/>
      <c r="AM41" s="1124"/>
      <c r="AN41" s="1125"/>
      <c r="AO41" s="303">
        <v>3000958</v>
      </c>
      <c r="AP41" s="303">
        <v>27902</v>
      </c>
      <c r="AQ41" s="304">
        <v>20306</v>
      </c>
      <c r="AR41" s="305">
        <v>37.4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517</v>
      </c>
    </row>
    <row r="48" spans="1:46" ht="13.2" x14ac:dyDescent="0.2">
      <c r="A48" s="259"/>
      <c r="AK48" s="313" t="s">
        <v>518</v>
      </c>
      <c r="AL48" s="313"/>
      <c r="AM48" s="313"/>
      <c r="AN48" s="313"/>
      <c r="AO48" s="313"/>
      <c r="AP48" s="313"/>
      <c r="AQ48" s="314"/>
      <c r="AR48" s="313"/>
    </row>
    <row r="49" spans="1:44" ht="13.5" customHeight="1" x14ac:dyDescent="0.2">
      <c r="A49" s="259"/>
      <c r="AK49" s="315"/>
      <c r="AL49" s="316"/>
      <c r="AM49" s="1112" t="s">
        <v>486</v>
      </c>
      <c r="AN49" s="1114" t="s">
        <v>519</v>
      </c>
      <c r="AO49" s="1115"/>
      <c r="AP49" s="1115"/>
      <c r="AQ49" s="1115"/>
      <c r="AR49" s="1116"/>
    </row>
    <row r="50" spans="1:44" ht="13.2" x14ac:dyDescent="0.2">
      <c r="A50" s="259"/>
      <c r="AK50" s="317"/>
      <c r="AL50" s="318"/>
      <c r="AM50" s="1113"/>
      <c r="AN50" s="319" t="s">
        <v>520</v>
      </c>
      <c r="AO50" s="320" t="s">
        <v>521</v>
      </c>
      <c r="AP50" s="321" t="s">
        <v>522</v>
      </c>
      <c r="AQ50" s="322" t="s">
        <v>523</v>
      </c>
      <c r="AR50" s="323" t="s">
        <v>524</v>
      </c>
    </row>
    <row r="51" spans="1:44" ht="13.2" x14ac:dyDescent="0.2">
      <c r="A51" s="259"/>
      <c r="AK51" s="315" t="s">
        <v>525</v>
      </c>
      <c r="AL51" s="316"/>
      <c r="AM51" s="324">
        <v>9127161</v>
      </c>
      <c r="AN51" s="325">
        <v>79074</v>
      </c>
      <c r="AO51" s="326">
        <v>63.2</v>
      </c>
      <c r="AP51" s="327">
        <v>72051</v>
      </c>
      <c r="AQ51" s="328">
        <v>7.8</v>
      </c>
      <c r="AR51" s="329">
        <v>55.4</v>
      </c>
    </row>
    <row r="52" spans="1:44" ht="13.2" x14ac:dyDescent="0.2">
      <c r="A52" s="259"/>
      <c r="AK52" s="330"/>
      <c r="AL52" s="331" t="s">
        <v>526</v>
      </c>
      <c r="AM52" s="332">
        <v>5153087</v>
      </c>
      <c r="AN52" s="333">
        <v>44644</v>
      </c>
      <c r="AO52" s="334">
        <v>35.299999999999997</v>
      </c>
      <c r="AP52" s="335">
        <v>34140</v>
      </c>
      <c r="AQ52" s="336">
        <v>4.2</v>
      </c>
      <c r="AR52" s="337">
        <v>31.1</v>
      </c>
    </row>
    <row r="53" spans="1:44" ht="13.2" x14ac:dyDescent="0.2">
      <c r="A53" s="259"/>
      <c r="AK53" s="315" t="s">
        <v>527</v>
      </c>
      <c r="AL53" s="316"/>
      <c r="AM53" s="324">
        <v>6682919</v>
      </c>
      <c r="AN53" s="325">
        <v>58826</v>
      </c>
      <c r="AO53" s="326">
        <v>-25.6</v>
      </c>
      <c r="AP53" s="327">
        <v>72756</v>
      </c>
      <c r="AQ53" s="328">
        <v>1</v>
      </c>
      <c r="AR53" s="329">
        <v>-26.6</v>
      </c>
    </row>
    <row r="54" spans="1:44" ht="13.2" x14ac:dyDescent="0.2">
      <c r="A54" s="259"/>
      <c r="AK54" s="330"/>
      <c r="AL54" s="331" t="s">
        <v>526</v>
      </c>
      <c r="AM54" s="332">
        <v>4258471</v>
      </c>
      <c r="AN54" s="333">
        <v>37485</v>
      </c>
      <c r="AO54" s="334">
        <v>-16</v>
      </c>
      <c r="AP54" s="335">
        <v>32117</v>
      </c>
      <c r="AQ54" s="336">
        <v>-5.9</v>
      </c>
      <c r="AR54" s="337">
        <v>-10.1</v>
      </c>
    </row>
    <row r="55" spans="1:44" ht="13.2" x14ac:dyDescent="0.2">
      <c r="A55" s="259"/>
      <c r="AK55" s="315" t="s">
        <v>528</v>
      </c>
      <c r="AL55" s="316"/>
      <c r="AM55" s="324">
        <v>5900093</v>
      </c>
      <c r="AN55" s="325">
        <v>52777</v>
      </c>
      <c r="AO55" s="326">
        <v>-10.3</v>
      </c>
      <c r="AP55" s="327">
        <v>62281</v>
      </c>
      <c r="AQ55" s="328">
        <v>-14.4</v>
      </c>
      <c r="AR55" s="329">
        <v>4.0999999999999996</v>
      </c>
    </row>
    <row r="56" spans="1:44" ht="13.2" x14ac:dyDescent="0.2">
      <c r="A56" s="259"/>
      <c r="AK56" s="330"/>
      <c r="AL56" s="331" t="s">
        <v>526</v>
      </c>
      <c r="AM56" s="332">
        <v>3368194</v>
      </c>
      <c r="AN56" s="333">
        <v>30129</v>
      </c>
      <c r="AO56" s="334">
        <v>-19.600000000000001</v>
      </c>
      <c r="AP56" s="335">
        <v>38152</v>
      </c>
      <c r="AQ56" s="336">
        <v>18.8</v>
      </c>
      <c r="AR56" s="337">
        <v>-38.4</v>
      </c>
    </row>
    <row r="57" spans="1:44" ht="13.2" x14ac:dyDescent="0.2">
      <c r="A57" s="259"/>
      <c r="AK57" s="315" t="s">
        <v>529</v>
      </c>
      <c r="AL57" s="316"/>
      <c r="AM57" s="324">
        <v>8991991</v>
      </c>
      <c r="AN57" s="325">
        <v>81971</v>
      </c>
      <c r="AO57" s="326">
        <v>55.3</v>
      </c>
      <c r="AP57" s="327">
        <v>58940</v>
      </c>
      <c r="AQ57" s="328">
        <v>-5.4</v>
      </c>
      <c r="AR57" s="329">
        <v>60.7</v>
      </c>
    </row>
    <row r="58" spans="1:44" ht="13.2" x14ac:dyDescent="0.2">
      <c r="A58" s="259"/>
      <c r="AK58" s="330"/>
      <c r="AL58" s="331" t="s">
        <v>526</v>
      </c>
      <c r="AM58" s="332">
        <v>4772372</v>
      </c>
      <c r="AN58" s="333">
        <v>43505</v>
      </c>
      <c r="AO58" s="334">
        <v>44.4</v>
      </c>
      <c r="AP58" s="335">
        <v>33486</v>
      </c>
      <c r="AQ58" s="336">
        <v>-12.2</v>
      </c>
      <c r="AR58" s="337">
        <v>56.6</v>
      </c>
    </row>
    <row r="59" spans="1:44" ht="13.2" x14ac:dyDescent="0.2">
      <c r="A59" s="259"/>
      <c r="AK59" s="315" t="s">
        <v>530</v>
      </c>
      <c r="AL59" s="316"/>
      <c r="AM59" s="324">
        <v>7265823</v>
      </c>
      <c r="AN59" s="325">
        <v>67554</v>
      </c>
      <c r="AO59" s="326">
        <v>-17.600000000000001</v>
      </c>
      <c r="AP59" s="327">
        <v>57336</v>
      </c>
      <c r="AQ59" s="328">
        <v>-2.7</v>
      </c>
      <c r="AR59" s="329">
        <v>-14.9</v>
      </c>
    </row>
    <row r="60" spans="1:44" ht="13.2" x14ac:dyDescent="0.2">
      <c r="A60" s="259"/>
      <c r="AK60" s="330"/>
      <c r="AL60" s="331" t="s">
        <v>526</v>
      </c>
      <c r="AM60" s="332">
        <v>4084683</v>
      </c>
      <c r="AN60" s="333">
        <v>37978</v>
      </c>
      <c r="AO60" s="334">
        <v>-12.7</v>
      </c>
      <c r="AP60" s="335">
        <v>34481</v>
      </c>
      <c r="AQ60" s="336">
        <v>3</v>
      </c>
      <c r="AR60" s="337">
        <v>-15.7</v>
      </c>
    </row>
    <row r="61" spans="1:44" ht="13.2" x14ac:dyDescent="0.2">
      <c r="A61" s="259"/>
      <c r="AK61" s="315" t="s">
        <v>531</v>
      </c>
      <c r="AL61" s="338"/>
      <c r="AM61" s="324">
        <v>7593597</v>
      </c>
      <c r="AN61" s="325">
        <v>68040</v>
      </c>
      <c r="AO61" s="326">
        <v>13</v>
      </c>
      <c r="AP61" s="327">
        <v>64673</v>
      </c>
      <c r="AQ61" s="339">
        <v>-2.7</v>
      </c>
      <c r="AR61" s="329">
        <v>15.7</v>
      </c>
    </row>
    <row r="62" spans="1:44" ht="13.2" x14ac:dyDescent="0.2">
      <c r="A62" s="259"/>
      <c r="AK62" s="330"/>
      <c r="AL62" s="331" t="s">
        <v>526</v>
      </c>
      <c r="AM62" s="332">
        <v>4327361</v>
      </c>
      <c r="AN62" s="333">
        <v>38748</v>
      </c>
      <c r="AO62" s="334">
        <v>6.3</v>
      </c>
      <c r="AP62" s="335">
        <v>34475</v>
      </c>
      <c r="AQ62" s="336">
        <v>1.6</v>
      </c>
      <c r="AR62" s="337">
        <v>4.7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dA3kKSYg+dOA7jVudjKhX8SNmNUpcaUWmr2g7pmnZkzouXSRyKWhKgMBHXKy343oJcjt29S6k4TXJEOCQ9iRUA==" saltValue="OH6rnu+tlUNrM4ZuAu0h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483</v>
      </c>
    </row>
    <row r="121" spans="125:125" ht="13.5" hidden="1" customHeight="1" x14ac:dyDescent="0.2">
      <c r="DU121" s="253"/>
    </row>
  </sheetData>
  <sheetProtection algorithmName="SHA-512" hashValue="foEbNUdWeytnXNO4hfnTs0rT51RSxWh/oL4kMC2sxciK3ce43xD8qvovPaKh8HE43rvTr6+yBYYChnAvu32WDA==" saltValue="hAtsMReAANty8v+lLCiy0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483</v>
      </c>
    </row>
  </sheetData>
  <sheetProtection algorithmName="SHA-512" hashValue="CSyEr4wn4NGGpC0d0pRKKwNkwvuTJqYvPsOqaGsvc740SQXL80QiVbvV0F7xgCehdqtxUFlRWZ1+3Zea613ong==" saltValue="qpbP8eUBDNDWVa8T/NF2+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26" t="s">
        <v>3</v>
      </c>
      <c r="D47" s="1126"/>
      <c r="E47" s="1127"/>
      <c r="F47" s="11">
        <v>9.64</v>
      </c>
      <c r="G47" s="12">
        <v>6.94</v>
      </c>
      <c r="H47" s="12">
        <v>9.4499999999999993</v>
      </c>
      <c r="I47" s="12">
        <v>9.26</v>
      </c>
      <c r="J47" s="13">
        <v>8.5</v>
      </c>
    </row>
    <row r="48" spans="2:10" ht="57.75" customHeight="1" x14ac:dyDescent="0.2">
      <c r="B48" s="14"/>
      <c r="C48" s="1128" t="s">
        <v>4</v>
      </c>
      <c r="D48" s="1128"/>
      <c r="E48" s="1129"/>
      <c r="F48" s="15">
        <v>5.05</v>
      </c>
      <c r="G48" s="16">
        <v>10.35</v>
      </c>
      <c r="H48" s="16">
        <v>10.14</v>
      </c>
      <c r="I48" s="16">
        <v>11.07</v>
      </c>
      <c r="J48" s="17">
        <v>9.98</v>
      </c>
    </row>
    <row r="49" spans="2:10" ht="57.75" customHeight="1" thickBot="1" x14ac:dyDescent="0.25">
      <c r="B49" s="18"/>
      <c r="C49" s="1130" t="s">
        <v>5</v>
      </c>
      <c r="D49" s="1130"/>
      <c r="E49" s="1131"/>
      <c r="F49" s="19">
        <v>2.68</v>
      </c>
      <c r="G49" s="20">
        <v>5.88</v>
      </c>
      <c r="H49" s="20">
        <v>2.59</v>
      </c>
      <c r="I49" s="20">
        <v>0.39</v>
      </c>
      <c r="J49" s="21" t="s">
        <v>538</v>
      </c>
    </row>
    <row r="50" spans="2:10" ht="13.2" x14ac:dyDescent="0.2"/>
  </sheetData>
  <sheetProtection algorithmName="SHA-512" hashValue="HhAXUZAX+UVNmMp+xuNzvWJmFuJ4b+mtJmi9q5G+SUydwg2ZoqMTc8f7cWvwIlRmasZTumKtQy74rLSasjcNlw==" saltValue="6TnFMHZL36lqV8Hy5cSOQ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