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ity.ichinoseki.iwate.jp\FileShare\R07\部課共有\市長部局\総務部\財政課\02_財政係\6 決算統計\令和07年度（令和6年度決算）\11_決算統計関係調査\20260302令和６年度財政状況資料集の作成・公表について（依頼）\06_再提出（最終）\"/>
    </mc:Choice>
  </mc:AlternateContent>
  <xr:revisionPtr revIDLastSave="0" documentId="13_ncr:1_{65024519-0C80-4DDD-94F4-C4D98BC27550}"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U37" i="10"/>
  <c r="BE36" i="10"/>
  <c r="CO34" i="10"/>
  <c r="CO35" i="10" s="1"/>
  <c r="CO36" i="10" s="1"/>
  <c r="CO37" i="10" s="1"/>
  <c r="BW34" i="10"/>
  <c r="BW35" i="10" s="1"/>
  <c r="BW36" i="10" s="1"/>
  <c r="BW37" i="10" s="1"/>
  <c r="BW38" i="10" s="1"/>
  <c r="BW39"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U34" i="10"/>
  <c r="U35" i="10" s="1"/>
  <c r="U36" i="10" s="1"/>
  <c r="AM34" i="10" l="1"/>
  <c r="AM35" i="10" s="1"/>
  <c r="AM36" i="10" s="1"/>
  <c r="AM37" i="10" s="1"/>
  <c r="BE34" i="10"/>
  <c r="BE35" i="10" s="1"/>
</calcChain>
</file>

<file path=xl/sharedStrings.xml><?xml version="1.0" encoding="utf-8"?>
<sst xmlns="http://schemas.openxmlformats.org/spreadsheetml/2006/main" count="1035" uniqueCount="571">
  <si>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</si>
  <si>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</si>
  <si>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</si>
  <si>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</si>
  <si>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</si>
  <si>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</si>
  <si>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</si>
  <si>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</si>
  <si>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</si>
  <si>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</si>
  <si>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</si>
  <si>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</si>
  <si>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</si>
  <si>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</si>
  <si>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</si>
  <si>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</si>
  <si>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</si>
  <si>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</si>
  <si>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</si>
  <si>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</si>
  <si>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</si>
  <si>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</si>
  <si>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</si>
  <si>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</si>
  <si>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</si>
  <si>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</si>
  <si>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</si>
  <si>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</si>
  <si>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</si>
  <si>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</si>
  <si>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</si>
  <si>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</si>
  <si>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</si>
  <si>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</si>
  <si>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</si>
  <si>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</si>
  <si>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</si>
  <si>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</si>
  <si>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</si>
  <si>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</si>
  <si>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</si>
  <si>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</si>
  <si>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</si>
  <si>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</si>
  <si>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</si>
  <si>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</si>
  <si>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</si>
  <si>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</si>
  <si>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</si>
  <si>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</si>
  <si>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</si>
  <si>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</si>
  <si>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</si>
  <si>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</si>
  <si>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</si>
  <si>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</si>
  <si>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</si>
  <si>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</si>
  <si>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</si>
  <si>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</si>
  <si>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</si>
  <si>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</si>
  <si>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</si>
  <si>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</si>
  <si>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</si>
  <si>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</si>
  <si>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</si>
  <si>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</si>
  <si>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</si>
  <si>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</si>
  <si>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</si>
  <si>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</si>
  <si>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</si>
  <si>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</si>
  <si>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</si>
  <si>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</si>
  <si>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</si>
  <si>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</si>
  <si>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</si>
  <si>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</si>
  <si>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</si>
  <si>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</si>
  <si>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</si>
  <si>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</si>
  <si>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</si>
  <si>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</si>
  <si>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</si>
  <si>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</si>
  <si>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</si>
  <si>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</si>
  <si>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</si>
  <si>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</si>
  <si>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</si>
  <si>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</si>
  <si>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一関市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</si>
  <si>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</si>
  <si>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</si>
  <si>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</si>
  <si>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</si>
  <si>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</si>
  <si>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</si>
  <si>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</si>
  <si>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</si>
  <si>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</si>
  <si>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</si>
  <si>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</si>
  <si>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</si>
  <si>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</si>
  <si>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</si>
  <si>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</si>
  <si>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</si>
  <si>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</si>
  <si>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</si>
  <si>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</si>
  <si>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</si>
  <si>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</si>
  <si>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</si>
  <si>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</si>
  <si>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</si>
  <si>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</si>
  <si>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</si>
  <si>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</si>
  <si>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</si>
  <si>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</si>
  <si>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</si>
  <si>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</si>
  <si>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</si>
  <si>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</si>
  <si>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</si>
  <si>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</si>
  <si>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</si>
  <si>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</si>
  <si>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</si>
  <si>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</si>
  <si>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</si>
  <si>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</si>
  <si>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</si>
  <si>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</si>
  <si>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</si>
  <si>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</si>
  <si>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</si>
  <si>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</si>
  <si>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</si>
  <si>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</si>
  <si>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</si>
  <si>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</si>
  <si>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</si>
  <si>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</si>
  <si>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</si>
  <si>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</si>
  <si>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</si>
  <si>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</si>
  <si>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</si>
  <si>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</si>
  <si>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</si>
  <si>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</si>
  <si>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</si>
  <si>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</si>
  <si>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</si>
  <si>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</si>
  <si>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</si>
  <si>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</si>
  <si>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</si>
  <si>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</si>
  <si>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</si>
  <si>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</si>
  <si>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</si>
  <si>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</si>
  <si>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</si>
  <si>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</si>
  <si>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</si>
  <si>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</si>
  <si>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</si>
  <si>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</si>
  <si>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</si>
  <si>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</si>
  <si>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</si>
  <si>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</si>
  <si>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</si>
  <si>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</si>
  <si>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</si>
  <si>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</si>
  <si>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</si>
  <si>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</si>
  <si>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</si>
  <si>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</si>
  <si>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</si>
  <si>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</si>
  <si>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</si>
  <si>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</si>
  <si>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</si>
  <si>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</si>
  <si>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</si>
  <si>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</si>
  <si>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</si>
  <si>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</si>
  <si>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</si>
  <si>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</si>
  <si>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</si>
  <si>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</si>
  <si>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</si>
  <si>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</si>
  <si>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</si>
  <si>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岩手県一関市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</si>
  <si>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</si>
  <si>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</si>
  <si>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</si>
  <si>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</si>
  <si>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</si>
  <si>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</si>
  <si>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</si>
  <si>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</si>
  <si>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</si>
  <si>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</si>
  <si>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</si>
  <si>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</si>
  <si>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</si>
  <si>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</si>
  <si>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</si>
  <si>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</si>
  <si>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</si>
  <si>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</si>
  <si>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</si>
  <si>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</si>
  <si>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</si>
  <si>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</si>
  <si>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</si>
  <si>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</si>
  <si>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</si>
  <si>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</si>
  <si>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</si>
  <si>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</si>
  <si>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</si>
  <si>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</si>
  <si>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</si>
  <si>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</si>
  <si>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</si>
  <si>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</si>
  <si>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</si>
  <si>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</si>
  <si>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</si>
  <si>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</si>
  <si>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</si>
  <si>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</si>
  <si>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</si>
  <si>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</si>
  <si>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</si>
  <si>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</si>
  <si>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</si>
  <si>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</si>
  <si>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</si>
  <si>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</si>
  <si>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</si>
  <si>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</si>
  <si>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</si>
  <si>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</si>
  <si>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</si>
  <si>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</si>
  <si>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</si>
  <si>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</si>
  <si>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</si>
  <si>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</si>
  <si>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</si>
  <si>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</si>
  <si>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</si>
  <si>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</si>
  <si>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</si>
  <si>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</si>
  <si>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</si>
  <si>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</si>
  <si>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</si>
  <si>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</si>
  <si>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</si>
  <si>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</si>
  <si>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</si>
  <si>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</si>
  <si>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</si>
  <si>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</si>
  <si>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</si>
  <si>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</si>
  <si>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</si>
  <si>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</si>
  <si>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</si>
  <si>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</si>
  <si>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</si>
  <si>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</si>
  <si>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</si>
  <si>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</si>
  <si>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</si>
  <si>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</si>
  <si>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</si>
  <si>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</si>
  <si>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</si>
  <si>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</si>
  <si>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</si>
  <si>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</si>
  <si>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</si>
  <si>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</si>
  <si>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</si>
  <si>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</si>
  <si>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</si>
  <si>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</si>
  <si>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</si>
  <si>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</si>
  <si>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</si>
  <si>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</si>
  <si>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</si>
  <si>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</si>
  <si>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</si>
  <si>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</si>
  <si>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</si>
  <si>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</si>
  <si>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</si>
  <si>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</si>
  <si>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</si>
  <si>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</si>
  <si>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</si>
  <si>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</si>
  <si>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</si>
  <si>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</si>
  <si>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</si>
  <si>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</si>
  <si>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</si>
  <si>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</si>
  <si>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</si>
  <si>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</si>
  <si>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</si>
  <si>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</si>
  <si>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</si>
  <si>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</si>
  <si>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</si>
  <si>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</si>
  <si>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</si>
  <si>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</si>
  <si>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</si>
  <si>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</si>
  <si>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</si>
  <si>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</si>
  <si>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</si>
  <si>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</si>
  <si>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</si>
  <si>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</si>
  <si>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</si>
  <si>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</si>
  <si>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</si>
  <si>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</si>
  <si>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</si>
  <si>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</si>
  <si>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</si>
  <si>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</si>
  <si>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</si>
  <si>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</si>
  <si>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</si>
  <si>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</si>
  <si>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岩手県一関市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</si>
  <si>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</si>
  <si>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</si>
  <si>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</si>
  <si>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</si>
  <si>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</si>
  <si>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</si>
  <si>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</si>
  <si>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</si>
  <si>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</si>
  <si>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</si>
  <si>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</si>
  <si>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</si>
  <si>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</si>
  <si>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</si>
  <si>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</si>
  <si>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</si>
  <si>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</si>
  <si>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</si>
  <si>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</si>
  <si>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</si>
  <si>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都市施設等管理特別会計</t>
    <phoneticPr fontId="5"/>
  </si>
  <si>
    <t>市営バス事業特別会計</t>
    <phoneticPr fontId="5"/>
  </si>
  <si>
    <t>工業団地整備事業特別会計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</si>
  <si>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</si>
  <si>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</si>
  <si>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</si>
  <si>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</si>
  <si>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</si>
  <si>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</si>
  <si>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</si>
  <si>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</si>
  <si>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</si>
  <si>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</si>
  <si>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</si>
  <si>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</si>
  <si>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</si>
  <si>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</si>
  <si>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</si>
  <si>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</si>
  <si>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一関市水道事業</t>
    <phoneticPr fontId="5"/>
  </si>
  <si>
    <t>法適用企業</t>
    <phoneticPr fontId="5"/>
  </si>
  <si>
    <t>一関市工業用水道事業</t>
    <phoneticPr fontId="5"/>
  </si>
  <si>
    <t>一関市下水道事業</t>
    <phoneticPr fontId="5"/>
  </si>
  <si>
    <t>一関市病院事業</t>
    <phoneticPr fontId="5"/>
  </si>
  <si>
    <t>浄化槽事業</t>
    <phoneticPr fontId="5"/>
  </si>
  <si>
    <t>法非適用企業</t>
    <phoneticPr fontId="5"/>
  </si>
  <si>
    <t>工業団地整備事業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</si>
  <si>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</si>
  <si>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</si>
  <si>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</si>
  <si>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</si>
  <si>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</si>
  <si>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</si>
  <si>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</si>
  <si>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</si>
  <si>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</si>
  <si>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</si>
  <si>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</si>
  <si>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</si>
  <si>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</si>
  <si>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</si>
  <si>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</si>
  <si>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</si>
  <si>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</si>
  <si>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</si>
  <si>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</si>
  <si>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</si>
  <si>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</si>
  <si>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</si>
  <si>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</si>
  <si>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</si>
  <si>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</si>
  <si>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</si>
  <si>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</si>
  <si>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</si>
  <si>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</si>
  <si>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</si>
  <si>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</si>
  <si>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</si>
  <si>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</si>
  <si>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</si>
  <si>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</si>
  <si>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</si>
  <si>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</si>
  <si>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</si>
  <si>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</si>
  <si>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</si>
  <si>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</si>
  <si>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</si>
  <si>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</si>
  <si>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</si>
  <si>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</si>
  <si>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</si>
  <si>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</si>
  <si>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</si>
  <si>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</si>
  <si>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</si>
  <si>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</si>
  <si>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</si>
  <si>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</si>
  <si>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</si>
  <si>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</si>
  <si>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</si>
  <si>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</si>
  <si>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</si>
  <si>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</si>
  <si>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</si>
  <si>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</si>
  <si>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</si>
  <si>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</si>
  <si>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</si>
  <si>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</si>
  <si>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</si>
  <si>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</si>
  <si>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</si>
  <si>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</si>
  <si>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</si>
  <si>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</si>
  <si>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</si>
  <si>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</si>
  <si>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</si>
  <si>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</si>
  <si>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</si>
  <si>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</si>
  <si>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</si>
  <si>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</si>
  <si>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</si>
  <si>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</si>
  <si>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</si>
  <si>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</si>
  <si>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</si>
  <si>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</si>
  <si>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</si>
  <si>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</si>
  <si>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</si>
  <si>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</si>
  <si>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</si>
  <si>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</si>
  <si>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</si>
  <si>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</si>
  <si>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</si>
  <si>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</si>
  <si>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</si>
  <si>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</si>
  <si>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</si>
  <si>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</si>
  <si>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</si>
  <si>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</si>
  <si>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</si>
  <si>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</si>
  <si>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</si>
  <si>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</si>
  <si>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</si>
  <si>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</si>
  <si>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</si>
  <si>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</si>
  <si>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</si>
  <si>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</si>
  <si>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</si>
  <si>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</si>
  <si>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</si>
  <si>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</si>
  <si>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</si>
  <si>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</si>
  <si>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</si>
  <si>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</si>
  <si>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</si>
  <si>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</si>
  <si>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</si>
  <si>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</si>
  <si>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</si>
  <si>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</si>
  <si>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</si>
  <si>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</si>
  <si>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</si>
  <si>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</si>
  <si>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</si>
  <si>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</si>
  <si>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</si>
  <si>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</si>
  <si>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</si>
  <si>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</si>
  <si>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1.83</t>
  </si>
  <si>
    <t>▲ 1.53</t>
  </si>
  <si>
    <t>一般会計</t>
  </si>
  <si>
    <t>一関市水道事業</t>
  </si>
  <si>
    <t>一関市病院事業</t>
  </si>
  <si>
    <t>一関市下水道事業</t>
  </si>
  <si>
    <t>工業団地整備事業</t>
  </si>
  <si>
    <t>国民健康保険特別会計（事業勘定）</t>
  </si>
  <si>
    <t>一関市工業用水道事業</t>
  </si>
  <si>
    <t>後期高齢者医療特別会計</t>
  </si>
  <si>
    <t>その他会計（赤字）</t>
  </si>
  <si>
    <t>その他会計（黒字）</t>
  </si>
  <si>
    <t>R02</t>
    <phoneticPr fontId="5"/>
  </si>
  <si>
    <t>R03</t>
    <phoneticPr fontId="5"/>
  </si>
  <si>
    <t>R04</t>
    <phoneticPr fontId="5"/>
  </si>
  <si>
    <t>R05</t>
    <phoneticPr fontId="5"/>
  </si>
  <si>
    <t>R06</t>
    <phoneticPr fontId="5"/>
  </si>
  <si>
    <t>ふるさと応援基金</t>
    <rPh sb="4" eb="8">
      <t>オウエンキキン</t>
    </rPh>
    <phoneticPr fontId="5"/>
  </si>
  <si>
    <t>地域振興基金</t>
    <rPh sb="0" eb="6">
      <t>チイキシンコウキキン</t>
    </rPh>
    <phoneticPr fontId="2"/>
  </si>
  <si>
    <t>公共施設等総合管理基金</t>
    <rPh sb="0" eb="5">
      <t>コウキョウシセツトウ</t>
    </rPh>
    <rPh sb="5" eb="11">
      <t>ソウゴウカンリキキン</t>
    </rPh>
    <phoneticPr fontId="2"/>
  </si>
  <si>
    <t>地域福祉基金</t>
    <rPh sb="0" eb="6">
      <t>チイキフクシキキン</t>
    </rPh>
    <phoneticPr fontId="2"/>
  </si>
  <si>
    <t>学校施設財産処分積立基金</t>
    <rPh sb="0" eb="4">
      <t>ガッコウシセツ</t>
    </rPh>
    <rPh sb="4" eb="8">
      <t>ザイサンショブン</t>
    </rPh>
    <rPh sb="8" eb="10">
      <t>ツミタテ</t>
    </rPh>
    <rPh sb="10" eb="12">
      <t>キキン</t>
    </rPh>
    <phoneticPr fontId="2"/>
  </si>
  <si>
    <t>-</t>
    <phoneticPr fontId="2"/>
  </si>
  <si>
    <t>-</t>
    <phoneticPr fontId="38"/>
  </si>
  <si>
    <t>一関地区広域行政組合（一般会計）</t>
    <rPh sb="0" eb="2">
      <t>イチノセキ</t>
    </rPh>
    <rPh sb="2" eb="4">
      <t>チク</t>
    </rPh>
    <rPh sb="4" eb="6">
      <t>コウイキ</t>
    </rPh>
    <rPh sb="6" eb="8">
      <t>ギョウセイ</t>
    </rPh>
    <rPh sb="8" eb="10">
      <t>クミアイ</t>
    </rPh>
    <rPh sb="11" eb="13">
      <t>イッパン</t>
    </rPh>
    <phoneticPr fontId="10"/>
  </si>
  <si>
    <t>一関地区広域行政組合（特別会計）</t>
    <rPh sb="0" eb="2">
      <t>イチノセキ</t>
    </rPh>
    <rPh sb="2" eb="4">
      <t>チク</t>
    </rPh>
    <rPh sb="4" eb="6">
      <t>コウイキ</t>
    </rPh>
    <rPh sb="6" eb="8">
      <t>ギョウセイ</t>
    </rPh>
    <rPh sb="8" eb="10">
      <t>クミアイ</t>
    </rPh>
    <rPh sb="11" eb="13">
      <t>トクベツ</t>
    </rPh>
    <rPh sb="13" eb="15">
      <t>カイケイ</t>
    </rPh>
    <phoneticPr fontId="10"/>
  </si>
  <si>
    <t>岩手県市町村総合事務組合（一般会計）</t>
    <rPh sb="0" eb="3">
      <t>イワテケン</t>
    </rPh>
    <rPh sb="3" eb="6">
      <t>シチョウソン</t>
    </rPh>
    <rPh sb="6" eb="8">
      <t>ソウゴウ</t>
    </rPh>
    <rPh sb="8" eb="10">
      <t>ジム</t>
    </rPh>
    <rPh sb="10" eb="12">
      <t>クミアイ</t>
    </rPh>
    <rPh sb="13" eb="17">
      <t>イッパンカイケイ</t>
    </rPh>
    <phoneticPr fontId="10"/>
  </si>
  <si>
    <t>岩手県市町村総合事務組合（特別会計）</t>
    <rPh sb="0" eb="3">
      <t>イワテケン</t>
    </rPh>
    <rPh sb="3" eb="6">
      <t>シチョウソン</t>
    </rPh>
    <rPh sb="6" eb="8">
      <t>ソウゴウ</t>
    </rPh>
    <rPh sb="8" eb="10">
      <t>ジム</t>
    </rPh>
    <rPh sb="10" eb="12">
      <t>クミアイ</t>
    </rPh>
    <rPh sb="13" eb="15">
      <t>トクベツ</t>
    </rPh>
    <rPh sb="15" eb="17">
      <t>カイケイ</t>
    </rPh>
    <phoneticPr fontId="10"/>
  </si>
  <si>
    <t>岩手県後期高齢者医療広域連合（一般会計）</t>
    <rPh sb="0" eb="3">
      <t>イワテケン</t>
    </rPh>
    <rPh sb="3" eb="5">
      <t>コウキ</t>
    </rPh>
    <rPh sb="5" eb="8">
      <t>コウレイシャ</t>
    </rPh>
    <rPh sb="8" eb="10">
      <t>イリョウ</t>
    </rPh>
    <rPh sb="10" eb="12">
      <t>コウイキ</t>
    </rPh>
    <rPh sb="12" eb="14">
      <t>レンゴウ</t>
    </rPh>
    <rPh sb="15" eb="19">
      <t>イッパンカイケイ</t>
    </rPh>
    <phoneticPr fontId="10"/>
  </si>
  <si>
    <t>岩手県後期高齢者医療広域連合（特別会計）</t>
    <rPh sb="0" eb="3">
      <t>イワテケン</t>
    </rPh>
    <rPh sb="3" eb="5">
      <t>コウキ</t>
    </rPh>
    <rPh sb="5" eb="8">
      <t>コウレイシャ</t>
    </rPh>
    <rPh sb="8" eb="10">
      <t>イリョウ</t>
    </rPh>
    <rPh sb="10" eb="12">
      <t>コウイキ</t>
    </rPh>
    <rPh sb="12" eb="14">
      <t>レンゴウ</t>
    </rPh>
    <rPh sb="15" eb="19">
      <t>トクベツカイケイ</t>
    </rPh>
    <phoneticPr fontId="10"/>
  </si>
  <si>
    <t>岩手県南技術研究センター</t>
    <rPh sb="0" eb="3">
      <t>イワテケン</t>
    </rPh>
    <rPh sb="3" eb="4">
      <t>ミナミ</t>
    </rPh>
    <rPh sb="4" eb="6">
      <t>ギジュツ</t>
    </rPh>
    <rPh sb="6" eb="8">
      <t>ケンキュウ</t>
    </rPh>
    <phoneticPr fontId="2"/>
  </si>
  <si>
    <t>一関地区土地開発公社</t>
    <rPh sb="0" eb="2">
      <t>イチノセキ</t>
    </rPh>
    <rPh sb="2" eb="4">
      <t>チク</t>
    </rPh>
    <rPh sb="4" eb="6">
      <t>トチ</t>
    </rPh>
    <rPh sb="6" eb="8">
      <t>カイハツ</t>
    </rPh>
    <rPh sb="8" eb="10">
      <t>コウシャ</t>
    </rPh>
    <phoneticPr fontId="2"/>
  </si>
  <si>
    <t>花泉観光開発</t>
    <rPh sb="0" eb="2">
      <t>ハナイズミ</t>
    </rPh>
    <rPh sb="2" eb="4">
      <t>カンコウ</t>
    </rPh>
    <rPh sb="4" eb="6">
      <t>カイハツ</t>
    </rPh>
    <phoneticPr fontId="2"/>
  </si>
  <si>
    <t>室根総合開発</t>
    <rPh sb="0" eb="2">
      <t>ムロネ</t>
    </rPh>
    <rPh sb="2" eb="4">
      <t>ソウゴウ</t>
    </rPh>
    <rPh sb="4" eb="6">
      <t>カイハツ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</si>
</sst>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72756</c:v>
                </c:pt>
                <c:pt idx="1">
                  <c:v>62281</c:v>
                </c:pt>
                <c:pt idx="2">
                  <c:v>58940</c:v>
                </c:pt>
                <c:pt idx="3">
                  <c:v>57336</c:v>
                </c:pt>
                <c:pt idx="4">
                  <c:v>69665</c:v>
                </c:pt>
              </c:numCache>
            </c:numRef>
          </c:val>
          <c:smooth val="0"/>
          <c:extLst>
            <c:ext xmlns:c16="http://schemas.microsoft.com/office/drawing/2014/chart" uri="{C3380CC4-5D6E-409C-BE32-E72D297353CC}">
              <c16:uniqueId val="{00000000-A1D6-42A1-BC70-1C7FBD17F9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58826</c:v>
                </c:pt>
                <c:pt idx="1">
                  <c:v>52777</c:v>
                </c:pt>
                <c:pt idx="2">
                  <c:v>81971</c:v>
                </c:pt>
                <c:pt idx="3">
                  <c:v>67554</c:v>
                </c:pt>
                <c:pt idx="4">
                  <c:v>68133</c:v>
                </c:pt>
              </c:numCache>
            </c:numRef>
          </c:val>
          <c:smooth val="0"/>
          <c:extLst>
            <c:ext xmlns:c16="http://schemas.microsoft.com/office/drawing/2014/chart" uri="{C3380CC4-5D6E-409C-BE32-E72D297353CC}">
              <c16:uniqueId val="{00000001-A1D6-42A1-BC70-1C7FBD17F9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10.35</c:v>
                </c:pt>
                <c:pt idx="1">
                  <c:v>10.14</c:v>
                </c:pt>
                <c:pt idx="2">
                  <c:v>11.07</c:v>
                </c:pt>
                <c:pt idx="3">
                  <c:v>9.98</c:v>
                </c:pt>
                <c:pt idx="4">
                  <c:v>7.64</c:v>
                </c:pt>
              </c:numCache>
            </c:numRef>
          </c:val>
          <c:extLst>
            <c:ext xmlns:c16="http://schemas.microsoft.com/office/drawing/2014/chart" uri="{C3380CC4-5D6E-409C-BE32-E72D297353CC}">
              <c16:uniqueId val="{00000000-38B0-4C67-9CC9-341EE87956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6.94</c:v>
                </c:pt>
                <c:pt idx="1">
                  <c:v>9.4499999999999993</c:v>
                </c:pt>
                <c:pt idx="2">
                  <c:v>9.26</c:v>
                </c:pt>
                <c:pt idx="3">
                  <c:v>8.5</c:v>
                </c:pt>
                <c:pt idx="4">
                  <c:v>9.1300000000000008</c:v>
                </c:pt>
              </c:numCache>
            </c:numRef>
          </c:val>
          <c:extLst>
            <c:ext xmlns:c16="http://schemas.microsoft.com/office/drawing/2014/chart" uri="{C3380CC4-5D6E-409C-BE32-E72D297353CC}">
              <c16:uniqueId val="{00000001-38B0-4C67-9CC9-341EE879562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5.88</c:v>
                </c:pt>
                <c:pt idx="1">
                  <c:v>2.59</c:v>
                </c:pt>
                <c:pt idx="2">
                  <c:v>0.39</c:v>
                </c:pt>
                <c:pt idx="3">
                  <c:v>-1.83</c:v>
                </c:pt>
                <c:pt idx="4">
                  <c:v>-1.53</c:v>
                </c:pt>
              </c:numCache>
            </c:numRef>
          </c:val>
          <c:smooth val="0"/>
          <c:extLst>
            <c:ext xmlns:c16="http://schemas.microsoft.com/office/drawing/2014/chart" uri="{C3380CC4-5D6E-409C-BE32-E72D297353CC}">
              <c16:uniqueId val="{00000002-38B0-4C67-9CC9-341EE879562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0.02</c:v>
                </c:pt>
                <c:pt idx="8">
                  <c:v>#N/A</c:v>
                </c:pt>
                <c:pt idx="9">
                  <c:v>0</c:v>
                </c:pt>
              </c:numCache>
            </c:numRef>
          </c:val>
          <c:extLst>
            <c:ext xmlns:c16="http://schemas.microsoft.com/office/drawing/2014/chart" uri="{C3380CC4-5D6E-409C-BE32-E72D297353CC}">
              <c16:uniqueId val="{00000000-B888-4F07-873C-AFEE6298F6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888-4F07-873C-AFEE6298F61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0.05</c:v>
                </c:pt>
              </c:numCache>
            </c:numRef>
          </c:val>
          <c:extLst>
            <c:ext xmlns:c16="http://schemas.microsoft.com/office/drawing/2014/chart" uri="{C3380CC4-5D6E-409C-BE32-E72D297353CC}">
              <c16:uniqueId val="{00000002-B888-4F07-873C-AFEE6298F618}"/>
            </c:ext>
          </c:extLst>
        </c:ser>
        <c:ser>
          <c:idx val="3"/>
          <c:order val="3"/>
          <c:tx>
            <c:strRef>
              <c:f>データシート!$A$30</c:f>
              <c:strCache>
                <c:ptCount val="1"/>
                <c:pt idx="0">
                  <c:v>一関市工業用水道事業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0.27</c:v>
                </c:pt>
                <c:pt idx="2">
                  <c:v>#N/A</c:v>
                </c:pt>
                <c:pt idx="3">
                  <c:v>0.31</c:v>
                </c:pt>
                <c:pt idx="4">
                  <c:v>#N/A</c:v>
                </c:pt>
                <c:pt idx="5">
                  <c:v>0.35</c:v>
                </c:pt>
                <c:pt idx="6">
                  <c:v>#N/A</c:v>
                </c:pt>
                <c:pt idx="7">
                  <c:v>0.39</c:v>
                </c:pt>
                <c:pt idx="8">
                  <c:v>#N/A</c:v>
                </c:pt>
                <c:pt idx="9">
                  <c:v>0.42</c:v>
                </c:pt>
              </c:numCache>
            </c:numRef>
          </c:val>
          <c:extLst>
            <c:ext xmlns:c16="http://schemas.microsoft.com/office/drawing/2014/chart" uri="{C3380CC4-5D6E-409C-BE32-E72D297353CC}">
              <c16:uniqueId val="{00000003-B888-4F07-873C-AFEE6298F618}"/>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0.15</c:v>
                </c:pt>
                <c:pt idx="2">
                  <c:v>#N/A</c:v>
                </c:pt>
                <c:pt idx="3">
                  <c:v>0.22</c:v>
                </c:pt>
                <c:pt idx="4">
                  <c:v>#N/A</c:v>
                </c:pt>
                <c:pt idx="5">
                  <c:v>0.27</c:v>
                </c:pt>
                <c:pt idx="6">
                  <c:v>#N/A</c:v>
                </c:pt>
                <c:pt idx="7">
                  <c:v>0.64</c:v>
                </c:pt>
                <c:pt idx="8">
                  <c:v>#N/A</c:v>
                </c:pt>
                <c:pt idx="9">
                  <c:v>0.48</c:v>
                </c:pt>
              </c:numCache>
            </c:numRef>
          </c:val>
          <c:extLst>
            <c:ext xmlns:c16="http://schemas.microsoft.com/office/drawing/2014/chart" uri="{C3380CC4-5D6E-409C-BE32-E72D297353CC}">
              <c16:uniqueId val="{00000004-B888-4F07-873C-AFEE6298F618}"/>
            </c:ext>
          </c:extLst>
        </c:ser>
        <c:ser>
          <c:idx val="5"/>
          <c:order val="5"/>
          <c:tx>
            <c:strRef>
              <c:f>データシート!$A$32</c:f>
              <c:strCache>
                <c:ptCount val="1"/>
                <c:pt idx="0">
                  <c:v>工業団地整備事業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0.12</c:v>
                </c:pt>
                <c:pt idx="2">
                  <c:v>#N/A</c:v>
                </c:pt>
                <c:pt idx="3">
                  <c:v>0.12</c:v>
                </c:pt>
                <c:pt idx="4">
                  <c:v>#N/A</c:v>
                </c:pt>
                <c:pt idx="5">
                  <c:v>0</c:v>
                </c:pt>
                <c:pt idx="6">
                  <c:v>#N/A</c:v>
                </c:pt>
                <c:pt idx="7">
                  <c:v>0.65</c:v>
                </c:pt>
                <c:pt idx="8">
                  <c:v>#N/A</c:v>
                </c:pt>
                <c:pt idx="9">
                  <c:v>0.51</c:v>
                </c:pt>
              </c:numCache>
            </c:numRef>
          </c:val>
          <c:extLst>
            <c:ext xmlns:c16="http://schemas.microsoft.com/office/drawing/2014/chart" uri="{C3380CC4-5D6E-409C-BE32-E72D297353CC}">
              <c16:uniqueId val="{00000005-B888-4F07-873C-AFEE6298F618}"/>
            </c:ext>
          </c:extLst>
        </c:ser>
        <c:ser>
          <c:idx val="6"/>
          <c:order val="6"/>
          <c:tx>
            <c:strRef>
              <c:f>データシート!$A$33</c:f>
              <c:strCache>
                <c:ptCount val="1"/>
                <c:pt idx="0">
                  <c:v>一関市下水道事業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0.35</c:v>
                </c:pt>
                <c:pt idx="2">
                  <c:v>#N/A</c:v>
                </c:pt>
                <c:pt idx="3">
                  <c:v>0.56000000000000005</c:v>
                </c:pt>
                <c:pt idx="4">
                  <c:v>#N/A</c:v>
                </c:pt>
                <c:pt idx="5">
                  <c:v>0.77</c:v>
                </c:pt>
                <c:pt idx="6">
                  <c:v>#N/A</c:v>
                </c:pt>
                <c:pt idx="7">
                  <c:v>1.1100000000000001</c:v>
                </c:pt>
                <c:pt idx="8">
                  <c:v>#N/A</c:v>
                </c:pt>
                <c:pt idx="9">
                  <c:v>1.29</c:v>
                </c:pt>
              </c:numCache>
            </c:numRef>
          </c:val>
          <c:extLst>
            <c:ext xmlns:c16="http://schemas.microsoft.com/office/drawing/2014/chart" uri="{C3380CC4-5D6E-409C-BE32-E72D297353CC}">
              <c16:uniqueId val="{00000006-B888-4F07-873C-AFEE6298F618}"/>
            </c:ext>
          </c:extLst>
        </c:ser>
        <c:ser>
          <c:idx val="7"/>
          <c:order val="7"/>
          <c:tx>
            <c:strRef>
              <c:f>データシート!$A$34</c:f>
              <c:strCache>
                <c:ptCount val="1"/>
                <c:pt idx="0">
                  <c:v>一関市病院事業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2.54</c:v>
                </c:pt>
                <c:pt idx="2">
                  <c:v>#N/A</c:v>
                </c:pt>
                <c:pt idx="3">
                  <c:v>2.96</c:v>
                </c:pt>
                <c:pt idx="4">
                  <c:v>#N/A</c:v>
                </c:pt>
                <c:pt idx="5">
                  <c:v>3.63</c:v>
                </c:pt>
                <c:pt idx="6">
                  <c:v>#N/A</c:v>
                </c:pt>
                <c:pt idx="7">
                  <c:v>3.48</c:v>
                </c:pt>
                <c:pt idx="8">
                  <c:v>#N/A</c:v>
                </c:pt>
                <c:pt idx="9">
                  <c:v>3.04</c:v>
                </c:pt>
              </c:numCache>
            </c:numRef>
          </c:val>
          <c:extLst>
            <c:ext xmlns:c16="http://schemas.microsoft.com/office/drawing/2014/chart" uri="{C3380CC4-5D6E-409C-BE32-E72D297353CC}">
              <c16:uniqueId val="{00000007-B888-4F07-873C-AFEE6298F618}"/>
            </c:ext>
          </c:extLst>
        </c:ser>
        <c:ser>
          <c:idx val="8"/>
          <c:order val="8"/>
          <c:tx>
            <c:strRef>
              <c:f>データシート!$A$35</c:f>
              <c:strCache>
                <c:ptCount val="1"/>
                <c:pt idx="0">
                  <c:v>一関市水道事業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4.4000000000000004</c:v>
                </c:pt>
                <c:pt idx="2">
                  <c:v>#N/A</c:v>
                </c:pt>
                <c:pt idx="3">
                  <c:v>5.0599999999999996</c:v>
                </c:pt>
                <c:pt idx="4">
                  <c:v>#N/A</c:v>
                </c:pt>
                <c:pt idx="5">
                  <c:v>4.4000000000000004</c:v>
                </c:pt>
                <c:pt idx="6">
                  <c:v>#N/A</c:v>
                </c:pt>
                <c:pt idx="7">
                  <c:v>4.29</c:v>
                </c:pt>
                <c:pt idx="8">
                  <c:v>#N/A</c:v>
                </c:pt>
                <c:pt idx="9">
                  <c:v>4.01</c:v>
                </c:pt>
              </c:numCache>
            </c:numRef>
          </c:val>
          <c:extLst>
            <c:ext xmlns:c16="http://schemas.microsoft.com/office/drawing/2014/chart" uri="{C3380CC4-5D6E-409C-BE32-E72D297353CC}">
              <c16:uniqueId val="{00000008-B888-4F07-873C-AFEE6298F61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10.35</c:v>
                </c:pt>
                <c:pt idx="2">
                  <c:v>#N/A</c:v>
                </c:pt>
                <c:pt idx="3">
                  <c:v>10.14</c:v>
                </c:pt>
                <c:pt idx="4">
                  <c:v>#N/A</c:v>
                </c:pt>
                <c:pt idx="5">
                  <c:v>11.07</c:v>
                </c:pt>
                <c:pt idx="6">
                  <c:v>#N/A</c:v>
                </c:pt>
                <c:pt idx="7">
                  <c:v>9.9600000000000009</c:v>
                </c:pt>
                <c:pt idx="8">
                  <c:v>#N/A</c:v>
                </c:pt>
                <c:pt idx="9">
                  <c:v>7.63</c:v>
                </c:pt>
              </c:numCache>
            </c:numRef>
          </c:val>
          <c:extLst>
            <c:ext xmlns:c16="http://schemas.microsoft.com/office/drawing/2014/chart" uri="{C3380CC4-5D6E-409C-BE32-E72D297353CC}">
              <c16:uniqueId val="{00000009-B888-4F07-873C-AFEE6298F6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8775</c:v>
                </c:pt>
                <c:pt idx="5">
                  <c:v>8573</c:v>
                </c:pt>
                <c:pt idx="8">
                  <c:v>8510</c:v>
                </c:pt>
                <c:pt idx="11">
                  <c:v>8416</c:v>
                </c:pt>
                <c:pt idx="14">
                  <c:v>8266</c:v>
                </c:pt>
              </c:numCache>
            </c:numRef>
          </c:val>
          <c:extLst>
            <c:ext xmlns:c16="http://schemas.microsoft.com/office/drawing/2014/chart" uri="{C3380CC4-5D6E-409C-BE32-E72D297353CC}">
              <c16:uniqueId val="{00000000-44DA-4C3F-B788-DB86E78166C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4DA-4C3F-B788-DB86E78166C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222</c:v>
                </c:pt>
                <c:pt idx="3">
                  <c:v>243</c:v>
                </c:pt>
                <c:pt idx="6">
                  <c:v>206</c:v>
                </c:pt>
                <c:pt idx="9">
                  <c:v>135</c:v>
                </c:pt>
                <c:pt idx="12">
                  <c:v>115</c:v>
                </c:pt>
              </c:numCache>
            </c:numRef>
          </c:val>
          <c:extLst>
            <c:ext xmlns:c16="http://schemas.microsoft.com/office/drawing/2014/chart" uri="{C3380CC4-5D6E-409C-BE32-E72D297353CC}">
              <c16:uniqueId val="{00000002-44DA-4C3F-B788-DB86E78166C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54</c:v>
                </c:pt>
                <c:pt idx="3">
                  <c:v>46</c:v>
                </c:pt>
                <c:pt idx="6">
                  <c:v>13</c:v>
                </c:pt>
                <c:pt idx="9">
                  <c:v>4</c:v>
                </c:pt>
                <c:pt idx="12">
                  <c:v>3</c:v>
                </c:pt>
              </c:numCache>
            </c:numRef>
          </c:val>
          <c:extLst>
            <c:ext xmlns:c16="http://schemas.microsoft.com/office/drawing/2014/chart" uri="{C3380CC4-5D6E-409C-BE32-E72D297353CC}">
              <c16:uniqueId val="{00000003-44DA-4C3F-B788-DB86E78166C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2482</c:v>
                </c:pt>
                <c:pt idx="3">
                  <c:v>2547</c:v>
                </c:pt>
                <c:pt idx="6">
                  <c:v>2398</c:v>
                </c:pt>
                <c:pt idx="9">
                  <c:v>2271</c:v>
                </c:pt>
                <c:pt idx="12">
                  <c:v>2202</c:v>
                </c:pt>
              </c:numCache>
            </c:numRef>
          </c:val>
          <c:extLst>
            <c:ext xmlns:c16="http://schemas.microsoft.com/office/drawing/2014/chart" uri="{C3380CC4-5D6E-409C-BE32-E72D297353CC}">
              <c16:uniqueId val="{00000004-44DA-4C3F-B788-DB86E78166C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4DA-4C3F-B788-DB86E78166C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4DA-4C3F-B788-DB86E78166C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9028</c:v>
                </c:pt>
                <c:pt idx="3">
                  <c:v>8940</c:v>
                </c:pt>
                <c:pt idx="6">
                  <c:v>9005</c:v>
                </c:pt>
                <c:pt idx="9">
                  <c:v>9007</c:v>
                </c:pt>
                <c:pt idx="12">
                  <c:v>8768</c:v>
                </c:pt>
              </c:numCache>
            </c:numRef>
          </c:val>
          <c:extLst>
            <c:ext xmlns:c16="http://schemas.microsoft.com/office/drawing/2014/chart" uri="{C3380CC4-5D6E-409C-BE32-E72D297353CC}">
              <c16:uniqueId val="{00000007-44DA-4C3F-B788-DB86E78166C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3011</c:v>
                </c:pt>
                <c:pt idx="2">
                  <c:v>#N/A</c:v>
                </c:pt>
                <c:pt idx="3">
                  <c:v>#N/A</c:v>
                </c:pt>
                <c:pt idx="4">
                  <c:v>3203</c:v>
                </c:pt>
                <c:pt idx="5">
                  <c:v>#N/A</c:v>
                </c:pt>
                <c:pt idx="6">
                  <c:v>#N/A</c:v>
                </c:pt>
                <c:pt idx="7">
                  <c:v>3112</c:v>
                </c:pt>
                <c:pt idx="8">
                  <c:v>#N/A</c:v>
                </c:pt>
                <c:pt idx="9">
                  <c:v>#N/A</c:v>
                </c:pt>
                <c:pt idx="10">
                  <c:v>3001</c:v>
                </c:pt>
                <c:pt idx="11">
                  <c:v>#N/A</c:v>
                </c:pt>
                <c:pt idx="12">
                  <c:v>#N/A</c:v>
                </c:pt>
                <c:pt idx="13">
                  <c:v>2822</c:v>
                </c:pt>
                <c:pt idx="14">
                  <c:v>#N/A</c:v>
                </c:pt>
              </c:numCache>
            </c:numRef>
          </c:val>
          <c:smooth val="0"/>
          <c:extLst>
            <c:ext xmlns:c16="http://schemas.microsoft.com/office/drawing/2014/chart" uri="{C3380CC4-5D6E-409C-BE32-E72D297353CC}">
              <c16:uniqueId val="{00000008-44DA-4C3F-B788-DB86E78166C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72692</c:v>
                </c:pt>
                <c:pt idx="5">
                  <c:v>69065</c:v>
                </c:pt>
                <c:pt idx="8">
                  <c:v>65691</c:v>
                </c:pt>
                <c:pt idx="11">
                  <c:v>64900</c:v>
                </c:pt>
                <c:pt idx="14">
                  <c:v>60434</c:v>
                </c:pt>
              </c:numCache>
            </c:numRef>
          </c:val>
          <c:extLst>
            <c:ext xmlns:c16="http://schemas.microsoft.com/office/drawing/2014/chart" uri="{C3380CC4-5D6E-409C-BE32-E72D297353CC}">
              <c16:uniqueId val="{00000000-5A59-49F8-A31C-D5DB9CF8F87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510</c:v>
                </c:pt>
                <c:pt idx="5">
                  <c:v>395</c:v>
                </c:pt>
                <c:pt idx="8">
                  <c:v>336</c:v>
                </c:pt>
                <c:pt idx="11">
                  <c:v>296</c:v>
                </c:pt>
                <c:pt idx="14">
                  <c:v>274</c:v>
                </c:pt>
              </c:numCache>
            </c:numRef>
          </c:val>
          <c:extLst>
            <c:ext xmlns:c16="http://schemas.microsoft.com/office/drawing/2014/chart" uri="{C3380CC4-5D6E-409C-BE32-E72D297353CC}">
              <c16:uniqueId val="{00000001-5A59-49F8-A31C-D5DB9CF8F87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18786</c:v>
                </c:pt>
                <c:pt idx="5">
                  <c:v>19702</c:v>
                </c:pt>
                <c:pt idx="8">
                  <c:v>17945</c:v>
                </c:pt>
                <c:pt idx="11">
                  <c:v>18606</c:v>
                </c:pt>
                <c:pt idx="14">
                  <c:v>20407</c:v>
                </c:pt>
              </c:numCache>
            </c:numRef>
          </c:val>
          <c:extLst>
            <c:ext xmlns:c16="http://schemas.microsoft.com/office/drawing/2014/chart" uri="{C3380CC4-5D6E-409C-BE32-E72D297353CC}">
              <c16:uniqueId val="{00000002-5A59-49F8-A31C-D5DB9CF8F87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A59-49F8-A31C-D5DB9CF8F87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A59-49F8-A31C-D5DB9CF8F87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123</c:v>
                </c:pt>
                <c:pt idx="3">
                  <c:v>116</c:v>
                </c:pt>
                <c:pt idx="6">
                  <c:v>107</c:v>
                </c:pt>
                <c:pt idx="9">
                  <c:v>95</c:v>
                </c:pt>
                <c:pt idx="12">
                  <c:v>81</c:v>
                </c:pt>
              </c:numCache>
            </c:numRef>
          </c:val>
          <c:extLst>
            <c:ext xmlns:c16="http://schemas.microsoft.com/office/drawing/2014/chart" uri="{C3380CC4-5D6E-409C-BE32-E72D297353CC}">
              <c16:uniqueId val="{00000005-5A59-49F8-A31C-D5DB9CF8F87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10650</c:v>
                </c:pt>
                <c:pt idx="3">
                  <c:v>10484</c:v>
                </c:pt>
                <c:pt idx="6">
                  <c:v>10277</c:v>
                </c:pt>
                <c:pt idx="9">
                  <c:v>10405</c:v>
                </c:pt>
                <c:pt idx="12">
                  <c:v>10314</c:v>
                </c:pt>
              </c:numCache>
            </c:numRef>
          </c:val>
          <c:extLst>
            <c:ext xmlns:c16="http://schemas.microsoft.com/office/drawing/2014/chart" uri="{C3380CC4-5D6E-409C-BE32-E72D297353CC}">
              <c16:uniqueId val="{00000006-5A59-49F8-A31C-D5DB9CF8F87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78</c:v>
                </c:pt>
                <c:pt idx="3">
                  <c:v>30</c:v>
                </c:pt>
                <c:pt idx="6">
                  <c:v>15</c:v>
                </c:pt>
                <c:pt idx="9">
                  <c:v>11</c:v>
                </c:pt>
                <c:pt idx="12">
                  <c:v>9</c:v>
                </c:pt>
              </c:numCache>
            </c:numRef>
          </c:val>
          <c:extLst>
            <c:ext xmlns:c16="http://schemas.microsoft.com/office/drawing/2014/chart" uri="{C3380CC4-5D6E-409C-BE32-E72D297353CC}">
              <c16:uniqueId val="{00000007-5A59-49F8-A31C-D5DB9CF8F87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28795</c:v>
                </c:pt>
                <c:pt idx="3">
                  <c:v>27094</c:v>
                </c:pt>
                <c:pt idx="6">
                  <c:v>24529</c:v>
                </c:pt>
                <c:pt idx="9">
                  <c:v>23229</c:v>
                </c:pt>
                <c:pt idx="12">
                  <c:v>21863</c:v>
                </c:pt>
              </c:numCache>
            </c:numRef>
          </c:val>
          <c:extLst>
            <c:ext xmlns:c16="http://schemas.microsoft.com/office/drawing/2014/chart" uri="{C3380CC4-5D6E-409C-BE32-E72D297353CC}">
              <c16:uniqueId val="{00000008-5A59-49F8-A31C-D5DB9CF8F87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1327</c:v>
                </c:pt>
                <c:pt idx="3">
                  <c:v>1179</c:v>
                </c:pt>
                <c:pt idx="6">
                  <c:v>1060</c:v>
                </c:pt>
                <c:pt idx="9">
                  <c:v>964</c:v>
                </c:pt>
                <c:pt idx="12">
                  <c:v>887</c:v>
                </c:pt>
              </c:numCache>
            </c:numRef>
          </c:val>
          <c:extLst>
            <c:ext xmlns:c16="http://schemas.microsoft.com/office/drawing/2014/chart" uri="{C3380CC4-5D6E-409C-BE32-E72D297353CC}">
              <c16:uniqueId val="{00000009-5A59-49F8-A31C-D5DB9CF8F87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75610</c:v>
                </c:pt>
                <c:pt idx="3">
                  <c:v>72243</c:v>
                </c:pt>
                <c:pt idx="6">
                  <c:v>70512</c:v>
                </c:pt>
                <c:pt idx="9">
                  <c:v>66838</c:v>
                </c:pt>
                <c:pt idx="12">
                  <c:v>62148</c:v>
                </c:pt>
              </c:numCache>
            </c:numRef>
          </c:val>
          <c:extLst>
            <c:ext xmlns:c16="http://schemas.microsoft.com/office/drawing/2014/chart" uri="{C3380CC4-5D6E-409C-BE32-E72D297353CC}">
              <c16:uniqueId val="{0000000A-5A59-49F8-A31C-D5DB9CF8F87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24594</c:v>
                </c:pt>
                <c:pt idx="2">
                  <c:v>#N/A</c:v>
                </c:pt>
                <c:pt idx="3">
                  <c:v>#N/A</c:v>
                </c:pt>
                <c:pt idx="4">
                  <c:v>21985</c:v>
                </c:pt>
                <c:pt idx="5">
                  <c:v>#N/A</c:v>
                </c:pt>
                <c:pt idx="6">
                  <c:v>#N/A</c:v>
                </c:pt>
                <c:pt idx="7">
                  <c:v>22530</c:v>
                </c:pt>
                <c:pt idx="8">
                  <c:v>#N/A</c:v>
                </c:pt>
                <c:pt idx="9">
                  <c:v>#N/A</c:v>
                </c:pt>
                <c:pt idx="10">
                  <c:v>17740</c:v>
                </c:pt>
                <c:pt idx="11">
                  <c:v>#N/A</c:v>
                </c:pt>
                <c:pt idx="12">
                  <c:v>#N/A</c:v>
                </c:pt>
                <c:pt idx="13">
                  <c:v>14186</c:v>
                </c:pt>
                <c:pt idx="14">
                  <c:v>#N/A</c:v>
                </c:pt>
              </c:numCache>
            </c:numRef>
          </c:val>
          <c:smooth val="0"/>
          <c:extLst>
            <c:ext xmlns:c16="http://schemas.microsoft.com/office/drawing/2014/chart" uri="{C3380CC4-5D6E-409C-BE32-E72D297353CC}">
              <c16:uniqueId val="{0000000B-5A59-49F8-A31C-D5DB9CF8F87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3752</c:v>
                </c:pt>
                <c:pt idx="1">
                  <c:v>3448</c:v>
                </c:pt>
                <c:pt idx="2">
                  <c:v>3740</c:v>
                </c:pt>
              </c:numCache>
            </c:numRef>
          </c:val>
          <c:extLst>
            <c:ext xmlns:c16="http://schemas.microsoft.com/office/drawing/2014/chart" uri="{C3380CC4-5D6E-409C-BE32-E72D297353CC}">
              <c16:uniqueId val="{00000000-F628-4503-AB99-CB1AFB1E9BE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10515</c:v>
                </c:pt>
                <c:pt idx="1">
                  <c:v>10662</c:v>
                </c:pt>
                <c:pt idx="2">
                  <c:v>11660</c:v>
                </c:pt>
              </c:numCache>
            </c:numRef>
          </c:val>
          <c:extLst>
            <c:ext xmlns:c16="http://schemas.microsoft.com/office/drawing/2014/chart" uri="{C3380CC4-5D6E-409C-BE32-E72D297353CC}">
              <c16:uniqueId val="{00000001-F628-4503-AB99-CB1AFB1E9BE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4575</c:v>
                </c:pt>
                <c:pt idx="1">
                  <c:v>4927</c:v>
                </c:pt>
                <c:pt idx="2">
                  <c:v>4881</c:v>
                </c:pt>
              </c:numCache>
            </c:numRef>
          </c:val>
          <c:extLst>
            <c:ext xmlns:c16="http://schemas.microsoft.com/office/drawing/2014/chart" uri="{C3380CC4-5D6E-409C-BE32-E72D297353CC}">
              <c16:uniqueId val="{00000002-F628-4503-AB99-CB1AFB1E9BE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実質公債費比率（分子）は、対前年度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百万円の減（対前年度比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94.0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％）となり、実質公債費比率は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％（３か年平均）で、前年度と比べ</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主な要因は、地方債の新規発行を可能な範囲で抑制するなどし地方債残高が減となったことによる。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今後も、繰上償還や、過疎債など有利な地方債の発行による算入公債費の増等により分子を減少させるなど、比率の減少に努める。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将来負担比率（分子）は、対前年度</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3,554</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百万円減（対前年度比</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主な要因は、地方債の新規発行を可能な範囲で抑制するなどし地方債残高が減となったこと、減債基金などの充当可能基金が増となったことによる。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今後も公債費等義務的経費の削減など行財政改革を進め、財政の健全化に努める。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岩手県一関市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公債費に充てるため「減債基金」を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億円、地域振興に関する事業に充てるため「地域振興基金」を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億円取り崩した一方、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％を目安に積み立てることとしている「財政調整基金」に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億円、決算剰余金等を「減債基金」に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億円、「公共施設等総合管理基金」に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億円積立てたこと等により、基金全体としては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地方債償還に対応するため「減債基金」を取り崩して対応することや、「地域振興基金」を各計画の期間内に全額取り崩す計画であることから、基金全体としては減少する見込みである。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：活力と魅力ある「いちのせき」のまちづくりの推進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：市民と行政が一体となった協働のまちづくりの推進など</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：公共施設等の総合的な管理に関する計画に基づく公共施設等の適正な配置、長寿命化</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：高齢化社会に対応した地域福祉の増進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学校施設財産処分積立基金：市立学校施設の整備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億円の寄付額に対し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：新市建設計画に基づく事業の財源として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億円積立てたことによる増加（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学校施設財産処分積立基金：基金利子による増加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：当該年度の寄附金を一度基金に積み立て、積立年度の次年度以降に取崩予定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：新市建設計画の計画期間（令和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年度）までに取崩予定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億円を限度として積立て、基金残高上限の目安は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：未定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学校施設財産処分積立基金：未定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％を目安に積み立てることとしており、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億円積立てた一方、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全国的な災害の発生状況や将来を見据えたまちづくりに向けた事業を着実に推進するため、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億円程度）を目安に積み立てる。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億円積立てたが、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地方債償還は、令和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年度までの５年間では令和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年度がピークとなる見込みであるが、令和８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億円を超える地方債を借り入れする見込みであることから、令和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年度以降に地方債償還がピークとなることが想定されており、基金は減少する見込みである。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105,505
104,270
1,256.42
76,713,962
73,487,260
3,130,383
40,981,776
62,147,821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年９月</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日及び平成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年９月</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日の合併により、財政基盤の強化が図られたところだが、景気の低迷や人口減少（前年度比△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98.1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％）、高齢化の進行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（令和６年度末高齢化率</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39.29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財政基盤が弱く、類似団体の最小値となっている。単独事業等の見直しによる縮減や内部事務費の縮減のほか、外部委託を進めるなど行財政改革の着実な推進を図るとともに、公共施設等総合管理計画に基づく取組により、保有施設の見直しをするなど行政運営の効率化に努め、財政の健全化を図る。</a:t>
          </a:r>
          <a:endParaRPr lang="ja-JP" altLang="ja-JP" sz="8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96157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6054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96157</xdr:rowOff>
    </xdr:from>
    <xdr:to>
      <xdr:col>19</xdr:col>
      <xdr:colOff>133350</xdr:colOff>
      <xdr:row>44</xdr:row>
      <xdr:rowOff>96157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96157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054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145143</xdr:rowOff>
    </xdr:from>
    <xdr:to>
      <xdr:col>11</xdr:col>
      <xdr:colOff>82550</xdr:colOff>
      <xdr:row>41</xdr:row>
      <xdr:rowOff>75293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108857</xdr:rowOff>
    </xdr:from>
    <xdr:to>
      <xdr:col>7</xdr:col>
      <xdr:colOff>31750</xdr:colOff>
      <xdr:row>39</xdr:row>
      <xdr:rowOff>39007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49184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45357</xdr:rowOff>
    </xdr:from>
    <xdr:to>
      <xdr:col>19</xdr:col>
      <xdr:colOff>184150</xdr:colOff>
      <xdr:row>44</xdr:row>
      <xdr:rowOff>146957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45357</xdr:rowOff>
    </xdr:from>
    <xdr:to>
      <xdr:col>15</xdr:col>
      <xdr:colOff>133350</xdr:colOff>
      <xdr:row>44</xdr:row>
      <xdr:rowOff>146957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歳入に係る経常一般財源が対前年度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720,291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千円（対前年度比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101.8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％）の増となり、歳出に係る経常一般財源充当額も対前年度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446,424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千円の増（対前年度比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101.2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％）となったため、経常収支比率は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94.1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％となり、対前年度では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減となった。人口減少、特にも生産年齢人口の減少により市税の伸びが期待できないことなどにより、財政基盤が地方交付税などの財源に依存する状況であり、さらに義務的経費の割合が高くなっていることから、定員適正化計画による職員数の減、内部事務費の縮減、公共施設等総合管理計画に基づく取組など、行財政改革の着実な推進を図り義務的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2" name="財政構造の弾力性グラフ枠">
          <a:extLst>
            <a:ext uri="{FF2B5EF4-FFF2-40B4-BE49-F238E27FC236}">
              <a16:creationId xmlns:a16="http://schemas.microsoft.com/office/drawing/2014/main" id="{00000000-0008-0000-0300-000084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30956</xdr:rowOff>
    </xdr:from>
    <xdr:to>
      <xdr:col>23</xdr:col>
      <xdr:colOff>133350</xdr:colOff>
      <xdr:row>67</xdr:row>
      <xdr:rowOff>31750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953000" y="10146506"/>
          <a:ext cx="0" cy="137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34" name="財政構造の弾力性最小値テキスト">
          <a:extLst>
            <a:ext uri="{FF2B5EF4-FFF2-40B4-BE49-F238E27FC236}">
              <a16:creationId xmlns:a16="http://schemas.microsoft.com/office/drawing/2014/main" id="{00000000-0008-0000-0300-000086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117333</xdr:rowOff>
    </xdr:from>
    <xdr:ext cx="762000" cy="259045"/>
    <xdr:sp macro="" textlink="">
      <xdr:nvSpPr>
        <xdr:cNvPr id="136" name="財政構造の弾力性最大値テキスト">
          <a:extLst>
            <a:ext uri="{FF2B5EF4-FFF2-40B4-BE49-F238E27FC236}">
              <a16:creationId xmlns:a16="http://schemas.microsoft.com/office/drawing/2014/main" id="{00000000-0008-0000-0300-000088000000}"/>
            </a:ext>
          </a:extLst>
        </xdr:cNvPr>
        <xdr:cNvSpPr txBox="1"/>
      </xdr:nvSpPr>
      <xdr:spPr>
        <a:xfrm>
          <a:off x="5041900" y="988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30956</xdr:rowOff>
    </xdr:from>
    <xdr:to>
      <xdr:col>24</xdr:col>
      <xdr:colOff>12700</xdr:colOff>
      <xdr:row>59</xdr:row>
      <xdr:rowOff>30956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4864100" y="1014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8731</xdr:rowOff>
    </xdr:from>
    <xdr:to>
      <xdr:col>23</xdr:col>
      <xdr:colOff>133350</xdr:colOff>
      <xdr:row>63</xdr:row>
      <xdr:rowOff>53975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4114800" y="10810081"/>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146702</xdr:rowOff>
    </xdr:from>
    <xdr:ext cx="762000" cy="259045"/>
    <xdr:sp macro="" textlink="">
      <xdr:nvSpPr>
        <xdr:cNvPr id="139" name="財政構造の弾力性平均値テキスト">
          <a:extLst>
            <a:ext uri="{FF2B5EF4-FFF2-40B4-BE49-F238E27FC236}">
              <a16:creationId xmlns:a16="http://schemas.microsoft.com/office/drawing/2014/main" id="{00000000-0008-0000-0300-00008B000000}"/>
            </a:ext>
          </a:extLst>
        </xdr:cNvPr>
        <xdr:cNvSpPr txBox="1"/>
      </xdr:nvSpPr>
      <xdr:spPr>
        <a:xfrm>
          <a:off x="5041900" y="1077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53975</xdr:rowOff>
    </xdr:from>
    <xdr:to>
      <xdr:col>19</xdr:col>
      <xdr:colOff>133350</xdr:colOff>
      <xdr:row>63</xdr:row>
      <xdr:rowOff>53975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3225800" y="10855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99219</xdr:rowOff>
    </xdr:from>
    <xdr:to>
      <xdr:col>19</xdr:col>
      <xdr:colOff>184150</xdr:colOff>
      <xdr:row>63</xdr:row>
      <xdr:rowOff>29369</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4064000" y="1072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39546</xdr:rowOff>
    </xdr:from>
    <xdr:ext cx="7366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733800" y="10497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53975</xdr:rowOff>
    </xdr:from>
    <xdr:to>
      <xdr:col>15</xdr:col>
      <xdr:colOff>82550</xdr:colOff>
      <xdr:row>63</xdr:row>
      <xdr:rowOff>99219</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2336800" y="10855325"/>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8731</xdr:rowOff>
    </xdr:from>
    <xdr:to>
      <xdr:col>15</xdr:col>
      <xdr:colOff>133350</xdr:colOff>
      <xdr:row>62</xdr:row>
      <xdr:rowOff>110331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3175000" y="1063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120508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844800" y="1040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99219</xdr:rowOff>
    </xdr:from>
    <xdr:to>
      <xdr:col>11</xdr:col>
      <xdr:colOff>31750</xdr:colOff>
      <xdr:row>64</xdr:row>
      <xdr:rowOff>93663</xdr:rowOff>
    </xdr:to>
    <xdr:cxnSp macro="">
      <xdr:nvCxnSpPr>
        <xdr:cNvPr id="147" name="直線コネクタ 146">
          <a:extLst>
            <a:ext uri="{FF2B5EF4-FFF2-40B4-BE49-F238E27FC236}">
              <a16:creationId xmlns:a16="http://schemas.microsoft.com/office/drawing/2014/main" id="{00000000-0008-0000-0300-000093000000}"/>
            </a:ext>
          </a:extLst>
        </xdr:cNvPr>
        <xdr:cNvCxnSpPr/>
      </xdr:nvCxnSpPr>
      <xdr:spPr>
        <a:xfrm flipV="1">
          <a:off x="1447800" y="10900569"/>
          <a:ext cx="889000" cy="16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30956</xdr:rowOff>
    </xdr:from>
    <xdr:to>
      <xdr:col>11</xdr:col>
      <xdr:colOff>82550</xdr:colOff>
      <xdr:row>58</xdr:row>
      <xdr:rowOff>132556</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2286000" y="997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142733</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55800" y="974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119856</xdr:rowOff>
    </xdr:from>
    <xdr:to>
      <xdr:col>7</xdr:col>
      <xdr:colOff>31750</xdr:colOff>
      <xdr:row>62</xdr:row>
      <xdr:rowOff>50006</xdr:rowOff>
    </xdr:to>
    <xdr:sp macro="" textlink="">
      <xdr:nvSpPr>
        <xdr:cNvPr id="150" name="フローチャート: 判断 149">
          <a:extLst>
            <a:ext uri="{FF2B5EF4-FFF2-40B4-BE49-F238E27FC236}">
              <a16:creationId xmlns:a16="http://schemas.microsoft.com/office/drawing/2014/main" id="{00000000-0008-0000-0300-000096000000}"/>
            </a:ext>
          </a:extLst>
        </xdr:cNvPr>
        <xdr:cNvSpPr/>
      </xdr:nvSpPr>
      <xdr:spPr>
        <a:xfrm>
          <a:off x="1397000" y="1057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60183</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066800" y="1034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129381</xdr:rowOff>
    </xdr:from>
    <xdr:to>
      <xdr:col>23</xdr:col>
      <xdr:colOff>184150</xdr:colOff>
      <xdr:row>63</xdr:row>
      <xdr:rowOff>59531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902200" y="1075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145908</xdr:rowOff>
    </xdr:from>
    <xdr:ext cx="762000" cy="259045"/>
    <xdr:sp macro="" textlink="">
      <xdr:nvSpPr>
        <xdr:cNvPr id="158" name="財政構造の弾力性該当値テキスト">
          <a:extLst>
            <a:ext uri="{FF2B5EF4-FFF2-40B4-BE49-F238E27FC236}">
              <a16:creationId xmlns:a16="http://schemas.microsoft.com/office/drawing/2014/main" id="{00000000-0008-0000-0300-00009E000000}"/>
            </a:ext>
          </a:extLst>
        </xdr:cNvPr>
        <xdr:cNvSpPr txBox="1"/>
      </xdr:nvSpPr>
      <xdr:spPr>
        <a:xfrm>
          <a:off x="5041900" y="1060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3175</xdr:rowOff>
    </xdr:from>
    <xdr:to>
      <xdr:col>19</xdr:col>
      <xdr:colOff>184150</xdr:colOff>
      <xdr:row>63</xdr:row>
      <xdr:rowOff>104775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4064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89552</xdr:rowOff>
    </xdr:from>
    <xdr:ext cx="7366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3733800" y="1089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3175</xdr:rowOff>
    </xdr:from>
    <xdr:to>
      <xdr:col>15</xdr:col>
      <xdr:colOff>133350</xdr:colOff>
      <xdr:row>63</xdr:row>
      <xdr:rowOff>104775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3175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48419</xdr:rowOff>
    </xdr:from>
    <xdr:to>
      <xdr:col>11</xdr:col>
      <xdr:colOff>82550</xdr:colOff>
      <xdr:row>63</xdr:row>
      <xdr:rowOff>150019</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2286000" y="1084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134796</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955800" y="10936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42863</xdr:rowOff>
    </xdr:from>
    <xdr:to>
      <xdr:col>7</xdr:col>
      <xdr:colOff>31750</xdr:colOff>
      <xdr:row>64</xdr:row>
      <xdr:rowOff>144463</xdr:rowOff>
    </xdr:to>
    <xdr:sp macro="" textlink="">
      <xdr:nvSpPr>
        <xdr:cNvPr id="165" name="楕円 164">
          <a:extLst>
            <a:ext uri="{FF2B5EF4-FFF2-40B4-BE49-F238E27FC236}">
              <a16:creationId xmlns:a16="http://schemas.microsoft.com/office/drawing/2014/main" id="{00000000-0008-0000-0300-0000A5000000}"/>
            </a:ext>
          </a:extLst>
        </xdr:cNvPr>
        <xdr:cNvSpPr/>
      </xdr:nvSpPr>
      <xdr:spPr>
        <a:xfrm>
          <a:off x="1397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129240</xdr:rowOff>
    </xdr:from>
    <xdr:ext cx="762000" cy="259045"/>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1066800" y="1110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[202,476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8" name="正方形/長方形 177">
          <a:extLst>
            <a:ext uri="{FF2B5EF4-FFF2-40B4-BE49-F238E27FC236}">
              <a16:creationId xmlns:a16="http://schemas.microsoft.com/office/drawing/2014/main" id="{00000000-0008-0000-0300-0000B2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人件費については、平成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年度の市町村合併以後、職員の人員削減等を継続的に進めており減少傾向にあったものの、給与改定等により対前年度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539,396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千円の増（対前年度比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105.0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％）となり、物件費については、新型コロナウイルスワクチン接種事業費の減などにより、対前年度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63,618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千円の減（対前年度比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99.3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％）となった。人口一人当たりの決算額は、対前年度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6,476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円の増（対前年度比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103.3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類似団体平均に比べ高い状況であるため、指定管理者制度の導入による委託化や公共施設等総合管理計画に基づく取組などにより、コストの削減を図っていく。</a:t>
          </a:r>
        </a:p>
      </xdr:txBody>
    </xdr:sp>
    <xdr:clientData/>
  </xdr:twoCellAnchor>
  <xdr:oneCellAnchor>
    <xdr:from>
      <xdr:col>3</xdr:col>
      <xdr:colOff>95250</xdr:colOff>
      <xdr:row>77</xdr:row>
      <xdr:rowOff>6350</xdr:rowOff>
    </xdr:from>
    <xdr:ext cx="349839" cy="225703"/>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5" name="人件費・物件費等の状況グラフ枠">
          <a:extLst>
            <a:ext uri="{FF2B5EF4-FFF2-40B4-BE49-F238E27FC236}">
              <a16:creationId xmlns:a16="http://schemas.microsoft.com/office/drawing/2014/main" id="{00000000-0008-0000-0300-0000C3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82629</xdr:rowOff>
    </xdr:from>
    <xdr:to>
      <xdr:col>23</xdr:col>
      <xdr:colOff>133350</xdr:colOff>
      <xdr:row>88</xdr:row>
      <xdr:rowOff>87579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953000" y="13798629"/>
          <a:ext cx="0" cy="13765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59656</xdr:rowOff>
    </xdr:from>
    <xdr:ext cx="762000" cy="259045"/>
    <xdr:sp macro="" textlink="">
      <xdr:nvSpPr>
        <xdr:cNvPr id="197" name="人件費・物件費等の状況最小値テキスト">
          <a:extLst>
            <a:ext uri="{FF2B5EF4-FFF2-40B4-BE49-F238E27FC236}">
              <a16:creationId xmlns:a16="http://schemas.microsoft.com/office/drawing/2014/main" id="{00000000-0008-0000-0300-0000C5000000}"/>
            </a:ext>
          </a:extLst>
        </xdr:cNvPr>
        <xdr:cNvSpPr txBox="1"/>
      </xdr:nvSpPr>
      <xdr:spPr>
        <a:xfrm>
          <a:off x="5041900" y="15147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87579</xdr:rowOff>
    </xdr:from>
    <xdr:to>
      <xdr:col>24</xdr:col>
      <xdr:colOff>12700</xdr:colOff>
      <xdr:row>88</xdr:row>
      <xdr:rowOff>87579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517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169006</xdr:rowOff>
    </xdr:from>
    <xdr:ext cx="762000" cy="259045"/>
    <xdr:sp macro="" textlink="">
      <xdr:nvSpPr>
        <xdr:cNvPr id="199" name="人件費・物件費等の状況最大値テキスト">
          <a:extLst>
            <a:ext uri="{FF2B5EF4-FFF2-40B4-BE49-F238E27FC236}">
              <a16:creationId xmlns:a16="http://schemas.microsoft.com/office/drawing/2014/main" id="{00000000-0008-0000-0300-0000C7000000}"/>
            </a:ext>
          </a:extLst>
        </xdr:cNvPr>
        <xdr:cNvSpPr txBox="1"/>
      </xdr:nvSpPr>
      <xdr:spPr>
        <a:xfrm>
          <a:off x="5041900" y="1354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82629</xdr:rowOff>
    </xdr:from>
    <xdr:to>
      <xdr:col>24</xdr:col>
      <xdr:colOff>12700</xdr:colOff>
      <xdr:row>80</xdr:row>
      <xdr:rowOff>82629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864100" y="1379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74789</xdr:rowOff>
    </xdr:from>
    <xdr:to>
      <xdr:col>23</xdr:col>
      <xdr:colOff>133350</xdr:colOff>
      <xdr:row>86</xdr:row>
      <xdr:rowOff>161603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4114800" y="14819489"/>
          <a:ext cx="838200" cy="8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77488</xdr:rowOff>
    </xdr:from>
    <xdr:ext cx="762000" cy="259045"/>
    <xdr:sp macro="" textlink="">
      <xdr:nvSpPr>
        <xdr:cNvPr id="202" name="人件費・物件費等の状況平均値テキスト">
          <a:extLst>
            <a:ext uri="{FF2B5EF4-FFF2-40B4-BE49-F238E27FC236}">
              <a16:creationId xmlns:a16="http://schemas.microsoft.com/office/drawing/2014/main" id="{00000000-0008-0000-0300-0000CA000000}"/>
            </a:ext>
          </a:extLst>
        </xdr:cNvPr>
        <xdr:cNvSpPr txBox="1"/>
      </xdr:nvSpPr>
      <xdr:spPr>
        <a:xfrm>
          <a:off x="5041900" y="14307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60961</xdr:rowOff>
    </xdr:from>
    <xdr:to>
      <xdr:col>23</xdr:col>
      <xdr:colOff>184150</xdr:colOff>
      <xdr:row>84</xdr:row>
      <xdr:rowOff>162561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902200" y="144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12574</xdr:rowOff>
    </xdr:from>
    <xdr:to>
      <xdr:col>19</xdr:col>
      <xdr:colOff>133350</xdr:colOff>
      <xdr:row>86</xdr:row>
      <xdr:rowOff>74789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3225800" y="14757274"/>
          <a:ext cx="889000" cy="6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122365</xdr:rowOff>
    </xdr:from>
    <xdr:to>
      <xdr:col>19</xdr:col>
      <xdr:colOff>184150</xdr:colOff>
      <xdr:row>84</xdr:row>
      <xdr:rowOff>52515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4064000" y="1435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62692</xdr:rowOff>
    </xdr:from>
    <xdr:ext cx="7366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733800" y="1412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12574</xdr:rowOff>
    </xdr:from>
    <xdr:to>
      <xdr:col>15</xdr:col>
      <xdr:colOff>82550</xdr:colOff>
      <xdr:row>86</xdr:row>
      <xdr:rowOff>18780</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2336800" y="14757274"/>
          <a:ext cx="8890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100392</xdr:rowOff>
    </xdr:from>
    <xdr:to>
      <xdr:col>15</xdr:col>
      <xdr:colOff>133350</xdr:colOff>
      <xdr:row>84</xdr:row>
      <xdr:rowOff>30542</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3175000" y="1433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40719</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844800" y="1409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74527</xdr:rowOff>
    </xdr:from>
    <xdr:to>
      <xdr:col>11</xdr:col>
      <xdr:colOff>31750</xdr:colOff>
      <xdr:row>86</xdr:row>
      <xdr:rowOff>18780</xdr:rowOff>
    </xdr:to>
    <xdr:cxnSp macro="">
      <xdr:nvCxnSpPr>
        <xdr:cNvPr id="210" name="直線コネクタ 209">
          <a:extLst>
            <a:ext uri="{FF2B5EF4-FFF2-40B4-BE49-F238E27FC236}">
              <a16:creationId xmlns:a16="http://schemas.microsoft.com/office/drawing/2014/main" id="{00000000-0008-0000-0300-0000D2000000}"/>
            </a:ext>
          </a:extLst>
        </xdr:cNvPr>
        <xdr:cNvCxnSpPr/>
      </xdr:nvCxnSpPr>
      <xdr:spPr>
        <a:xfrm>
          <a:off x="1447800" y="14647777"/>
          <a:ext cx="889000" cy="11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28392</xdr:rowOff>
    </xdr:from>
    <xdr:to>
      <xdr:col>11</xdr:col>
      <xdr:colOff>82550</xdr:colOff>
      <xdr:row>83</xdr:row>
      <xdr:rowOff>129992</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2286000" y="1425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140169</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55800" y="14027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145676</xdr:rowOff>
    </xdr:from>
    <xdr:to>
      <xdr:col>7</xdr:col>
      <xdr:colOff>31750</xdr:colOff>
      <xdr:row>82</xdr:row>
      <xdr:rowOff>75826</xdr:rowOff>
    </xdr:to>
    <xdr:sp macro="" textlink="">
      <xdr:nvSpPr>
        <xdr:cNvPr id="213" name="フローチャート: 判断 212">
          <a:extLst>
            <a:ext uri="{FF2B5EF4-FFF2-40B4-BE49-F238E27FC236}">
              <a16:creationId xmlns:a16="http://schemas.microsoft.com/office/drawing/2014/main" id="{00000000-0008-0000-0300-0000D5000000}"/>
            </a:ext>
          </a:extLst>
        </xdr:cNvPr>
        <xdr:cNvSpPr/>
      </xdr:nvSpPr>
      <xdr:spPr>
        <a:xfrm>
          <a:off x="1397000" y="1403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86003</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066800" y="13802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110803</xdr:rowOff>
    </xdr:from>
    <xdr:to>
      <xdr:col>23</xdr:col>
      <xdr:colOff>184150</xdr:colOff>
      <xdr:row>87</xdr:row>
      <xdr:rowOff>40953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902200" y="1485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82880</xdr:rowOff>
    </xdr:from>
    <xdr:ext cx="762000" cy="259045"/>
    <xdr:sp macro="" textlink="">
      <xdr:nvSpPr>
        <xdr:cNvPr id="221" name="人件費・物件費等の状況該当値テキスト">
          <a:extLst>
            <a:ext uri="{FF2B5EF4-FFF2-40B4-BE49-F238E27FC236}">
              <a16:creationId xmlns:a16="http://schemas.microsoft.com/office/drawing/2014/main" id="{00000000-0008-0000-0300-0000DD000000}"/>
            </a:ext>
          </a:extLst>
        </xdr:cNvPr>
        <xdr:cNvSpPr txBox="1"/>
      </xdr:nvSpPr>
      <xdr:spPr>
        <a:xfrm>
          <a:off x="5041900" y="14827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23989</xdr:rowOff>
    </xdr:from>
    <xdr:to>
      <xdr:col>19</xdr:col>
      <xdr:colOff>184150</xdr:colOff>
      <xdr:row>86</xdr:row>
      <xdr:rowOff>125589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4064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110366</xdr:rowOff>
    </xdr:from>
    <xdr:ext cx="7366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3733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133224</xdr:rowOff>
    </xdr:from>
    <xdr:to>
      <xdr:col>15</xdr:col>
      <xdr:colOff>133350</xdr:colOff>
      <xdr:row>86</xdr:row>
      <xdr:rowOff>63374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3175000" y="1470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48151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2844800" y="14792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139430</xdr:rowOff>
    </xdr:from>
    <xdr:to>
      <xdr:col>11</xdr:col>
      <xdr:colOff>82550</xdr:colOff>
      <xdr:row>86</xdr:row>
      <xdr:rowOff>69580</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2286000" y="147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54357</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955800" y="147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23727</xdr:rowOff>
    </xdr:from>
    <xdr:to>
      <xdr:col>7</xdr:col>
      <xdr:colOff>31750</xdr:colOff>
      <xdr:row>85</xdr:row>
      <xdr:rowOff>125327</xdr:rowOff>
    </xdr:to>
    <xdr:sp macro="" textlink="">
      <xdr:nvSpPr>
        <xdr:cNvPr id="228" name="楕円 227">
          <a:extLst>
            <a:ext uri="{FF2B5EF4-FFF2-40B4-BE49-F238E27FC236}">
              <a16:creationId xmlns:a16="http://schemas.microsoft.com/office/drawing/2014/main" id="{00000000-0008-0000-0300-0000E4000000}"/>
            </a:ext>
          </a:extLst>
        </xdr:cNvPr>
        <xdr:cNvSpPr/>
      </xdr:nvSpPr>
      <xdr:spPr>
        <a:xfrm>
          <a:off x="1397000" y="1459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110104</xdr:rowOff>
    </xdr:from>
    <xdr:ext cx="762000" cy="259045"/>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066800" y="14683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1" name="正方形/長方形 240">
          <a:extLst>
            <a:ext uri="{FF2B5EF4-FFF2-40B4-BE49-F238E27FC236}">
              <a16:creationId xmlns:a16="http://schemas.microsoft.com/office/drawing/2014/main" id="{00000000-0008-0000-0300-0000F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前年度は、職員数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1,058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人で、一人あたりの平均給料月額は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317,100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円で、ラスパイレス指数は、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97.9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今年度は、職員数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1,057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人（前年度比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人）で、一人あたりの平均給料月額は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318,700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円（前年度比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1,600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円増）となったが、ラスパイレス指数は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市町村合併による職員構成の変動等の影響により、全国市平均</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98.6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に比べ</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ポイント下回り、類似団体平均</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97.7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に比べ</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ポイント下回っている状況である。国、県、他市等の状況を勘案し、より一層の給与の適正化を推進し、財政状況に配慮しながら、適正な給与水準となるよう努める。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9" name="給与水準   （国との比較）グラフ枠">
          <a:extLst>
            <a:ext uri="{FF2B5EF4-FFF2-40B4-BE49-F238E27FC236}">
              <a16:creationId xmlns:a16="http://schemas.microsoft.com/office/drawing/2014/main" id="{00000000-0008-0000-0300-000003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61" name="給与水準   （国との比較）最小値テキスト">
          <a:extLst>
            <a:ext uri="{FF2B5EF4-FFF2-40B4-BE49-F238E27FC236}">
              <a16:creationId xmlns:a16="http://schemas.microsoft.com/office/drawing/2014/main" id="{00000000-0008-0000-0300-000005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63" name="給与水準   （国との比較）最大値テキスト">
          <a:extLst>
            <a:ext uri="{FF2B5EF4-FFF2-40B4-BE49-F238E27FC236}">
              <a16:creationId xmlns:a16="http://schemas.microsoft.com/office/drawing/2014/main" id="{00000000-0008-0000-0300-000007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166914</xdr:rowOff>
    </xdr:from>
    <xdr:to>
      <xdr:col>81</xdr:col>
      <xdr:colOff>44450</xdr:colOff>
      <xdr:row>83</xdr:row>
      <xdr:rowOff>167821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6179800" y="14225814"/>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20156</xdr:rowOff>
    </xdr:from>
    <xdr:ext cx="762000" cy="259045"/>
    <xdr:sp macro="" textlink="">
      <xdr:nvSpPr>
        <xdr:cNvPr id="266" name="給与水準   （国との比較）平均値テキスト">
          <a:extLst>
            <a:ext uri="{FF2B5EF4-FFF2-40B4-BE49-F238E27FC236}">
              <a16:creationId xmlns:a16="http://schemas.microsoft.com/office/drawing/2014/main" id="{00000000-0008-0000-0300-00000A010000}"/>
            </a:ext>
          </a:extLst>
        </xdr:cNvPr>
        <xdr:cNvSpPr txBox="1"/>
      </xdr:nvSpPr>
      <xdr:spPr>
        <a:xfrm>
          <a:off x="17106900" y="14250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9672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167821</xdr:rowOff>
    </xdr:from>
    <xdr:to>
      <xdr:col>77</xdr:col>
      <xdr:colOff>44450</xdr:colOff>
      <xdr:row>83</xdr:row>
      <xdr:rowOff>167821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5290800" y="14398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167821</xdr:rowOff>
    </xdr:from>
    <xdr:to>
      <xdr:col>72</xdr:col>
      <xdr:colOff>203200</xdr:colOff>
      <xdr:row>83</xdr:row>
      <xdr:rowOff>167821</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a:off x="14401800" y="14398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83</xdr:row>
      <xdr:rowOff>167821</xdr:rowOff>
    </xdr:to>
    <xdr:cxnSp macro="">
      <xdr:nvCxnSpPr>
        <xdr:cNvPr id="274" name="直線コネクタ 273">
          <a:extLst>
            <a:ext uri="{FF2B5EF4-FFF2-40B4-BE49-F238E27FC236}">
              <a16:creationId xmlns:a16="http://schemas.microsoft.com/office/drawing/2014/main" id="{00000000-0008-0000-0300-000012010000}"/>
            </a:ext>
          </a:extLst>
        </xdr:cNvPr>
        <xdr:cNvCxnSpPr/>
      </xdr:nvCxnSpPr>
      <xdr:spPr>
        <a:xfrm>
          <a:off x="13512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77" name="フローチャート: 判断 276">
          <a:extLst>
            <a:ext uri="{FF2B5EF4-FFF2-40B4-BE49-F238E27FC236}">
              <a16:creationId xmlns:a16="http://schemas.microsoft.com/office/drawing/2014/main" id="{00000000-0008-0000-0300-000015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132641</xdr:rowOff>
    </xdr:from>
    <xdr:ext cx="762000" cy="259045"/>
    <xdr:sp macro="" textlink="">
      <xdr:nvSpPr>
        <xdr:cNvPr id="285" name="給与水準   （国との比較）該当値テキスト">
          <a:extLst>
            <a:ext uri="{FF2B5EF4-FFF2-40B4-BE49-F238E27FC236}">
              <a16:creationId xmlns:a16="http://schemas.microsoft.com/office/drawing/2014/main" id="{00000000-0008-0000-0300-00001D010000}"/>
            </a:ext>
          </a:extLst>
        </xdr:cNvPr>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117021</xdr:rowOff>
    </xdr:from>
    <xdr:to>
      <xdr:col>73</xdr:col>
      <xdr:colOff>44450</xdr:colOff>
      <xdr:row>84</xdr:row>
      <xdr:rowOff>47171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57348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909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92" name="楕円 291">
          <a:extLst>
            <a:ext uri="{FF2B5EF4-FFF2-40B4-BE49-F238E27FC236}">
              <a16:creationId xmlns:a16="http://schemas.microsoft.com/office/drawing/2014/main" id="{00000000-0008-0000-0300-000024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5" name="正方形/長方形 304">
          <a:extLst>
            <a:ext uri="{FF2B5EF4-FFF2-40B4-BE49-F238E27FC236}">
              <a16:creationId xmlns:a16="http://schemas.microsoft.com/office/drawing/2014/main" id="{00000000-0008-0000-0300-00003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２度の市町村合併により、市の面積が広大となり、支所・出張所を多く配置している状況であるため「定員適正化計画」に基づき、計画的な職員の確保に配慮しつつ、退職者と採用者との調整、事務事業の見直し、限られた職員数で組織全体の能力向上を図るための人事評価制度の充実等により、令和３年度から令和７年度までの５年間で職員数を</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人）削減することに努める。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定員適正化計画の進捗状況については、令和６年度の計画値は、令和２年度と比較し</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人減としていた。財政状況資料集の一般職等の推移については、令和２年度は、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1,117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人だったのに対し、令和６年度は、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1,057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人であり、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人の減となっている。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54</xdr:row>
      <xdr:rowOff>139700</xdr:rowOff>
    </xdr:from>
    <xdr:ext cx="349839" cy="225703"/>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104352</xdr:rowOff>
    </xdr:from>
    <xdr:to>
      <xdr:col>81</xdr:col>
      <xdr:colOff>44450</xdr:colOff>
      <xdr:row>67</xdr:row>
      <xdr:rowOff>128270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10219902"/>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19279</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96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104352</xdr:rowOff>
    </xdr:from>
    <xdr:to>
      <xdr:col>81</xdr:col>
      <xdr:colOff>133350</xdr:colOff>
      <xdr:row>59</xdr:row>
      <xdr:rowOff>104352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102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47837</xdr:rowOff>
    </xdr:from>
    <xdr:to>
      <xdr:col>81</xdr:col>
      <xdr:colOff>44450</xdr:colOff>
      <xdr:row>67</xdr:row>
      <xdr:rowOff>120227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153498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167022</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62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150495</xdr:rowOff>
    </xdr:from>
    <xdr:to>
      <xdr:col>81</xdr:col>
      <xdr:colOff>95250</xdr:colOff>
      <xdr:row>63</xdr:row>
      <xdr:rowOff>80645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47837</xdr:rowOff>
    </xdr:from>
    <xdr:to>
      <xdr:col>77</xdr:col>
      <xdr:colOff>44450</xdr:colOff>
      <xdr:row>67</xdr:row>
      <xdr:rowOff>71967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5290800" y="115349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110279</xdr:rowOff>
    </xdr:from>
    <xdr:to>
      <xdr:col>77</xdr:col>
      <xdr:colOff>95250</xdr:colOff>
      <xdr:row>63</xdr:row>
      <xdr:rowOff>40429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50606</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509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71967</xdr:rowOff>
    </xdr:from>
    <xdr:to>
      <xdr:col>72</xdr:col>
      <xdr:colOff>203200</xdr:colOff>
      <xdr:row>67</xdr:row>
      <xdr:rowOff>108162</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flipV="1">
          <a:off x="14401800" y="11559117"/>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82127</xdr:rowOff>
    </xdr:from>
    <xdr:to>
      <xdr:col>73</xdr:col>
      <xdr:colOff>44450</xdr:colOff>
      <xdr:row>63</xdr:row>
      <xdr:rowOff>12277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22454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43815</xdr:rowOff>
    </xdr:from>
    <xdr:to>
      <xdr:col>68</xdr:col>
      <xdr:colOff>152400</xdr:colOff>
      <xdr:row>67</xdr:row>
      <xdr:rowOff>108162</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1530965"/>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41910</xdr:rowOff>
    </xdr:from>
    <xdr:to>
      <xdr:col>68</xdr:col>
      <xdr:colOff>203200</xdr:colOff>
      <xdr:row>62</xdr:row>
      <xdr:rowOff>143510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153687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69427</xdr:rowOff>
    </xdr:from>
    <xdr:to>
      <xdr:col>81</xdr:col>
      <xdr:colOff>95250</xdr:colOff>
      <xdr:row>67</xdr:row>
      <xdr:rowOff>171027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155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136754</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145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168487</xdr:rowOff>
    </xdr:from>
    <xdr:to>
      <xdr:col>77</xdr:col>
      <xdr:colOff>95250</xdr:colOff>
      <xdr:row>67</xdr:row>
      <xdr:rowOff>98637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148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83414</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1570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21167</xdr:rowOff>
    </xdr:from>
    <xdr:to>
      <xdr:col>73</xdr:col>
      <xdr:colOff>44450</xdr:colOff>
      <xdr:row>67</xdr:row>
      <xdr:rowOff>122767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150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107544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159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67</xdr:row>
      <xdr:rowOff>57362</xdr:rowOff>
    </xdr:from>
    <xdr:to>
      <xdr:col>68</xdr:col>
      <xdr:colOff>203200</xdr:colOff>
      <xdr:row>67</xdr:row>
      <xdr:rowOff>158962</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15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143739</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163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164465</xdr:rowOff>
    </xdr:from>
    <xdr:to>
      <xdr:col>64</xdr:col>
      <xdr:colOff>152400</xdr:colOff>
      <xdr:row>67</xdr:row>
      <xdr:rowOff>94615</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148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79392</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156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元利償還金の額が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238,690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千円減り、公営企業に要する経費の財源とする地方債の償還の財源に充てたと認められる繰入金が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69,830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千円減少したことなどから、全体として比率が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ポイント減少した。今後も、機会を捉えて繰上償還の実施や新規発行を可能な範囲で抑制するなど、公債費負担額や将来負担額の減少に努める。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12954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16320"/>
          <a:ext cx="0" cy="1611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109982</xdr:rowOff>
    </xdr:from>
    <xdr:to>
      <xdr:col>81</xdr:col>
      <xdr:colOff>44450</xdr:colOff>
      <xdr:row>41</xdr:row>
      <xdr:rowOff>148590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713943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17797</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41</xdr:row>
      <xdr:rowOff>158242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717804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163068</xdr:rowOff>
    </xdr:from>
    <xdr:to>
      <xdr:col>77</xdr:col>
      <xdr:colOff>95250</xdr:colOff>
      <xdr:row>41</xdr:row>
      <xdr:rowOff>93218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103395</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78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158242</xdr:rowOff>
    </xdr:from>
    <xdr:to>
      <xdr:col>72</xdr:col>
      <xdr:colOff>203200</xdr:colOff>
      <xdr:row>42</xdr:row>
      <xdr:rowOff>35052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71876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84091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35052</xdr:rowOff>
    </xdr:from>
    <xdr:to>
      <xdr:col>68</xdr:col>
      <xdr:colOff>152400</xdr:colOff>
      <xdr:row>42</xdr:row>
      <xdr:rowOff>92964</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512800" y="723595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159021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59182</xdr:rowOff>
    </xdr:from>
    <xdr:to>
      <xdr:col>81</xdr:col>
      <xdr:colOff>95250</xdr:colOff>
      <xdr:row>41</xdr:row>
      <xdr:rowOff>160782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31259</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06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107442</xdr:rowOff>
    </xdr:from>
    <xdr:to>
      <xdr:col>73</xdr:col>
      <xdr:colOff>44450</xdr:colOff>
      <xdr:row>42</xdr:row>
      <xdr:rowOff>37592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22369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155702</xdr:rowOff>
    </xdr:from>
    <xdr:to>
      <xdr:col>68</xdr:col>
      <xdr:colOff>203200</xdr:colOff>
      <xdr:row>42</xdr:row>
      <xdr:rowOff>85852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70629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42164</xdr:rowOff>
    </xdr:from>
    <xdr:to>
      <xdr:col>64</xdr:col>
      <xdr:colOff>152400</xdr:colOff>
      <xdr:row>42</xdr:row>
      <xdr:rowOff>143764</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128541</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地方債現在高</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4,689,730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千円の減（対前年度比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93.0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％）や、公営企業債等繰入見込額</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1,365,967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千円の減（対前年度比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94.1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％）により将来負担額が減少し、充当可能基金も対前年度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1,800,725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千円増加（対前年度比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109.7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％）したため、全体として比率が減少した。しかしながら、類似団体平均に比べ高い状況であるため、今後も、公債費等の義務的経費の削減を図り、財政の健全化に努める。</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160782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451100"/>
          <a:ext cx="0" cy="1481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132859</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160782</xdr:rowOff>
    </xdr:from>
    <xdr:to>
      <xdr:col>81</xdr:col>
      <xdr:colOff>133350</xdr:colOff>
      <xdr:row>22</xdr:row>
      <xdr:rowOff>160782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3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123901</xdr:rowOff>
    </xdr:from>
    <xdr:to>
      <xdr:col>81</xdr:col>
      <xdr:colOff>44450</xdr:colOff>
      <xdr:row>17</xdr:row>
      <xdr:rowOff>67310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867101"/>
          <a:ext cx="838200" cy="1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30751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60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14224</xdr:rowOff>
    </xdr:from>
    <xdr:to>
      <xdr:col>81</xdr:col>
      <xdr:colOff>95250</xdr:colOff>
      <xdr:row>16</xdr:row>
      <xdr:rowOff>115824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67310</xdr:rowOff>
    </xdr:from>
    <xdr:to>
      <xdr:col>77</xdr:col>
      <xdr:colOff>44450</xdr:colOff>
      <xdr:row>18</xdr:row>
      <xdr:rowOff>41605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981960"/>
          <a:ext cx="889000" cy="1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159614</xdr:rowOff>
    </xdr:from>
    <xdr:to>
      <xdr:col>77</xdr:col>
      <xdr:colOff>95250</xdr:colOff>
      <xdr:row>16</xdr:row>
      <xdr:rowOff>89764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7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99941</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500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11684</xdr:rowOff>
    </xdr:from>
    <xdr:to>
      <xdr:col>72</xdr:col>
      <xdr:colOff>203200</xdr:colOff>
      <xdr:row>18</xdr:row>
      <xdr:rowOff>41605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4401800" y="3097784"/>
          <a:ext cx="8890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32563</xdr:rowOff>
    </xdr:from>
    <xdr:to>
      <xdr:col>73</xdr:col>
      <xdr:colOff>44450</xdr:colOff>
      <xdr:row>16</xdr:row>
      <xdr:rowOff>134163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775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144340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54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11684</xdr:rowOff>
    </xdr:from>
    <xdr:to>
      <xdr:col>68</xdr:col>
      <xdr:colOff>152400</xdr:colOff>
      <xdr:row>18</xdr:row>
      <xdr:rowOff>108204</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309778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94336</xdr:rowOff>
    </xdr:from>
    <xdr:to>
      <xdr:col>68</xdr:col>
      <xdr:colOff>203200</xdr:colOff>
      <xdr:row>17</xdr:row>
      <xdr:rowOff>24486</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8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34663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60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109779</xdr:rowOff>
    </xdr:from>
    <xdr:to>
      <xdr:col>64</xdr:col>
      <xdr:colOff>152400</xdr:colOff>
      <xdr:row>17</xdr:row>
      <xdr:rowOff>39929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85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50106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62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73101</xdr:rowOff>
    </xdr:from>
    <xdr:to>
      <xdr:col>81</xdr:col>
      <xdr:colOff>95250</xdr:colOff>
      <xdr:row>17</xdr:row>
      <xdr:rowOff>3251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81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45178</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78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16510</xdr:rowOff>
    </xdr:from>
    <xdr:to>
      <xdr:col>77</xdr:col>
      <xdr:colOff>95250</xdr:colOff>
      <xdr:row>17</xdr:row>
      <xdr:rowOff>118110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93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102887</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301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162255</xdr:rowOff>
    </xdr:from>
    <xdr:to>
      <xdr:col>73</xdr:col>
      <xdr:colOff>44450</xdr:colOff>
      <xdr:row>18</xdr:row>
      <xdr:rowOff>92405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307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77182</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3163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132334</xdr:rowOff>
    </xdr:from>
    <xdr:to>
      <xdr:col>68</xdr:col>
      <xdr:colOff>203200</xdr:colOff>
      <xdr:row>18</xdr:row>
      <xdr:rowOff>62484</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304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47261</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13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57404</xdr:rowOff>
    </xdr:from>
    <xdr:to>
      <xdr:col>64</xdr:col>
      <xdr:colOff>152400</xdr:colOff>
      <xdr:row>18</xdr:row>
      <xdr:rowOff>159004</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314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143781</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22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105,505
104,270
1,256.42
76,713,962
73,487,260
3,130,383
40,981,776
62,147,821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町村合併により、類似団体平均を上回っている状況である。「定員適正化計画」に基づき、計画的な職員の確保に配慮しつつ、退職者と採用者との調整、事務事業の見直し、限られた職員数で組織全体の能力向上を図るための人事評価制度の充実等により、令和３年度から令和７年度までの５年間で職員数を</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人）削減に努め、人件費の削減を目指す。定員適正化計画の進捗状況については、令和６年度の計画値は、令和２年度と比較し</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人減としていた。財政状況資料集の一般職等の推移については、令和２年度は、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1,117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人だったのに対し、令和６年度は、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1,057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人であり、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人の減となっている。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127000</xdr:rowOff>
    </xdr:from>
    <xdr:to>
      <xdr:col>24</xdr:col>
      <xdr:colOff>25400</xdr:colOff>
      <xdr:row>38</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706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149877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127000</xdr:rowOff>
    </xdr:from>
    <xdr:to>
      <xdr:col>19</xdr:col>
      <xdr:colOff>187325</xdr:colOff>
      <xdr:row>38</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70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38</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27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152400</xdr:rowOff>
    </xdr:from>
    <xdr:to>
      <xdr:col>15</xdr:col>
      <xdr:colOff>149225</xdr:colOff>
      <xdr:row>36</xdr:row>
      <xdr:rowOff>82550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92727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38</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27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0</xdr:rowOff>
    </xdr:from>
    <xdr:to>
      <xdr:col>11</xdr:col>
      <xdr:colOff>60325</xdr:colOff>
      <xdr:row>35</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57150</xdr:rowOff>
    </xdr:from>
    <xdr:to>
      <xdr:col>24</xdr:col>
      <xdr:colOff>76200</xdr:colOff>
      <xdr:row>38</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29227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76200</xdr:rowOff>
    </xdr:from>
    <xdr:to>
      <xdr:col>20</xdr:col>
      <xdr:colOff>38100</xdr:colOff>
      <xdr:row>38</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0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152400</xdr:rowOff>
    </xdr:from>
    <xdr:to>
      <xdr:col>15</xdr:col>
      <xdr:colOff>149225</xdr:colOff>
      <xdr:row>38</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95250</xdr:rowOff>
    </xdr:from>
    <xdr:to>
      <xdr:col>6</xdr:col>
      <xdr:colOff>171450</xdr:colOff>
      <xdr:row>39</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物件費の経常経費充当一般財源は、令和５年度は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6,012,534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千円で経常収支比率は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％であった。令和６年度は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6,223,960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211,426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千円の増）で、経常収支比率は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となった。施設管理経費の縮減など、内部管理経費の削減に取り組んでおり、物件費に係る経常収支比率は類似団体平均を下回っている。今後は、さらに内部管理経費の歳出削減など、行財政改革の取組により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22</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46300"/>
          <a:ext cx="0" cy="169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1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69850</xdr:rowOff>
    </xdr:from>
    <xdr:to>
      <xdr:col>82</xdr:col>
      <xdr:colOff>196850</xdr:colOff>
      <xdr:row>22</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165100</xdr:rowOff>
    </xdr:from>
    <xdr:to>
      <xdr:col>82</xdr:col>
      <xdr:colOff>107950</xdr:colOff>
      <xdr:row>16</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368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72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57150</xdr:rowOff>
    </xdr:from>
    <xdr:to>
      <xdr:col>82</xdr:col>
      <xdr:colOff>158750</xdr:colOff>
      <xdr:row>16</xdr:row>
      <xdr:rowOff>158750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15</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79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88900</xdr:rowOff>
    </xdr:from>
    <xdr:to>
      <xdr:col>73</xdr:col>
      <xdr:colOff>180975</xdr:colOff>
      <xdr:row>15</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60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88900</xdr:rowOff>
    </xdr:from>
    <xdr:to>
      <xdr:col>69</xdr:col>
      <xdr:colOff>92075</xdr:colOff>
      <xdr:row>15</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60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57150</xdr:rowOff>
    </xdr:from>
    <xdr:to>
      <xdr:col>69</xdr:col>
      <xdr:colOff>142875</xdr:colOff>
      <xdr:row>14</xdr:row>
      <xdr:rowOff>158750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45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168927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114300</xdr:rowOff>
    </xdr:from>
    <xdr:to>
      <xdr:col>78</xdr:col>
      <xdr:colOff>120650</xdr:colOff>
      <xdr:row>16</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54627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54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38100</xdr:rowOff>
    </xdr:from>
    <xdr:to>
      <xdr:col>69</xdr:col>
      <xdr:colOff>142875</xdr:colOff>
      <xdr:row>15</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9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扶助費の経常経費充当一般財源は、令和５年度は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3,416,634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千円で経常収支比率は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％であった。令和６年度は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3,498,956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82,322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千円の増）で、経常収支比率は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となり、類似団体と比較すると平均を下回っている。子育て支援の充実による各種給付費の増や、高齢化の進行により自立支援介護給付費等の増加が見込まれることから、今後の動向に注視し適切な対応に努め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50800</xdr:rowOff>
    </xdr:from>
    <xdr:to>
      <xdr:col>24</xdr:col>
      <xdr:colOff>25400</xdr:colOff>
      <xdr:row>53</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137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165100</xdr:rowOff>
    </xdr:from>
    <xdr:to>
      <xdr:col>19</xdr:col>
      <xdr:colOff>187325</xdr:colOff>
      <xdr:row>53</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080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165100</xdr:rowOff>
    </xdr:from>
    <xdr:to>
      <xdr:col>15</xdr:col>
      <xdr:colOff>98425</xdr:colOff>
      <xdr:row>53</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080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50800</xdr:rowOff>
    </xdr:from>
    <xdr:to>
      <xdr:col>11</xdr:col>
      <xdr:colOff>9525</xdr:colOff>
      <xdr:row>53</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137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133350</xdr:rowOff>
    </xdr:from>
    <xdr:to>
      <xdr:col>6</xdr:col>
      <xdr:colOff>171450</xdr:colOff>
      <xdr:row>59</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19050</xdr:rowOff>
    </xdr:from>
    <xdr:to>
      <xdr:col>24</xdr:col>
      <xdr:colOff>76200</xdr:colOff>
      <xdr:row>53</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99077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0</xdr:rowOff>
    </xdr:from>
    <xdr:to>
      <xdr:col>20</xdr:col>
      <xdr:colOff>38100</xdr:colOff>
      <xdr:row>53</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111777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85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114300</xdr:rowOff>
    </xdr:from>
    <xdr:to>
      <xdr:col>15</xdr:col>
      <xdr:colOff>149225</xdr:colOff>
      <xdr:row>53</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38100</xdr:rowOff>
    </xdr:from>
    <xdr:to>
      <xdr:col>11</xdr:col>
      <xdr:colOff>60325</xdr:colOff>
      <xdr:row>53</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0</xdr:rowOff>
    </xdr:from>
    <xdr:to>
      <xdr:col>6</xdr:col>
      <xdr:colOff>171450</xdr:colOff>
      <xdr:row>53</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維持補修費の経常経費充当一般財源は、令和５年度は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711,674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千円で経常収支比率は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％であった。令和６年度は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611,692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99,982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千円の減）で、経常収支比率は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ポイント減となった。繰出金の経常経費充当一般財源は、令和５年度は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1,717,992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千円で経常収支比率は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％であった。令和６年度は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1,758,176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40,184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千円の増）で、経常収支比率は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％で、同率となった。今後も、維持補修費の縮小や各特別会計の内部事務費の削減などによる繰出金の縮小など、行財政改革の取組に努める。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61685</xdr:rowOff>
    </xdr:from>
    <xdr:to>
      <xdr:col>82</xdr:col>
      <xdr:colOff>107950</xdr:colOff>
      <xdr:row>61</xdr:row>
      <xdr:rowOff>151493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77085"/>
          <a:ext cx="0" cy="163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123570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151493</xdr:rowOff>
    </xdr:from>
    <xdr:to>
      <xdr:col>82</xdr:col>
      <xdr:colOff>196850</xdr:colOff>
      <xdr:row>61</xdr:row>
      <xdr:rowOff>151493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148062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61685</xdr:rowOff>
    </xdr:from>
    <xdr:to>
      <xdr:col>82</xdr:col>
      <xdr:colOff>196850</xdr:colOff>
      <xdr:row>52</xdr:row>
      <xdr:rowOff>61685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61685</xdr:rowOff>
    </xdr:from>
    <xdr:to>
      <xdr:col>82</xdr:col>
      <xdr:colOff>107950</xdr:colOff>
      <xdr:row>52</xdr:row>
      <xdr:rowOff>94343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89770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48277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61685</xdr:rowOff>
    </xdr:from>
    <xdr:to>
      <xdr:col>78</xdr:col>
      <xdr:colOff>69850</xdr:colOff>
      <xdr:row>52</xdr:row>
      <xdr:rowOff>94343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89770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59872</xdr:rowOff>
    </xdr:from>
    <xdr:to>
      <xdr:col>78</xdr:col>
      <xdr:colOff>120650</xdr:colOff>
      <xdr:row>58</xdr:row>
      <xdr:rowOff>161472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146249</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9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61685</xdr:rowOff>
    </xdr:from>
    <xdr:to>
      <xdr:col>73</xdr:col>
      <xdr:colOff>180975</xdr:colOff>
      <xdr:row>52</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89770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127000</xdr:rowOff>
    </xdr:from>
    <xdr:to>
      <xdr:col>69</xdr:col>
      <xdr:colOff>92075</xdr:colOff>
      <xdr:row>53</xdr:row>
      <xdr:rowOff>37193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0424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10885</xdr:rowOff>
    </xdr:from>
    <xdr:to>
      <xdr:col>82</xdr:col>
      <xdr:colOff>158750</xdr:colOff>
      <xdr:row>52</xdr:row>
      <xdr:rowOff>112485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89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90912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43543</xdr:rowOff>
    </xdr:from>
    <xdr:to>
      <xdr:col>78</xdr:col>
      <xdr:colOff>120650</xdr:colOff>
      <xdr:row>52</xdr:row>
      <xdr:rowOff>145143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895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50</xdr:row>
      <xdr:rowOff>155320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72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10885</xdr:rowOff>
    </xdr:from>
    <xdr:to>
      <xdr:col>74</xdr:col>
      <xdr:colOff>31750</xdr:colOff>
      <xdr:row>52</xdr:row>
      <xdr:rowOff>112485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89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50</xdr:row>
      <xdr:rowOff>122662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69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76200</xdr:rowOff>
    </xdr:from>
    <xdr:to>
      <xdr:col>69</xdr:col>
      <xdr:colOff>142875</xdr:colOff>
      <xdr:row>53</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157843</xdr:rowOff>
    </xdr:from>
    <xdr:to>
      <xdr:col>65</xdr:col>
      <xdr:colOff>53975</xdr:colOff>
      <xdr:row>53</xdr:row>
      <xdr:rowOff>87993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98170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補助費等の経常経費充当一般財源は、令和５年度は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7,953,257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千円で経常収支比率は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％であった。令和６年度は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7,886,739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66,518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千円の減）で、経常収支比率は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ポイント減となった。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水道事業会計補助金や病院事業会計負担金が減となったことで経常収支比率が減少しているが、依然として類似団体の平均を上回っている。今後は、単独事業の見直しによる削減など、行財政改革の取組により補助費等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抑制</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に努める。</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69850</xdr:rowOff>
    </xdr:from>
    <xdr:to>
      <xdr:col>82</xdr:col>
      <xdr:colOff>107950</xdr:colOff>
      <xdr:row>41</xdr:row>
      <xdr:rowOff>100330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70993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85107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428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68580</xdr:rowOff>
    </xdr:from>
    <xdr:to>
      <xdr:col>82</xdr:col>
      <xdr:colOff>158750</xdr:colOff>
      <xdr:row>38</xdr:row>
      <xdr:rowOff>170180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100330</xdr:rowOff>
    </xdr:from>
    <xdr:to>
      <xdr:col>78</xdr:col>
      <xdr:colOff>69850</xdr:colOff>
      <xdr:row>41</xdr:row>
      <xdr:rowOff>146050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7129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83820</xdr:rowOff>
    </xdr:from>
    <xdr:to>
      <xdr:col>78</xdr:col>
      <xdr:colOff>120650</xdr:colOff>
      <xdr:row>39</xdr:row>
      <xdr:rowOff>13970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24147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67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146050</xdr:rowOff>
    </xdr:from>
    <xdr:to>
      <xdr:col>73</xdr:col>
      <xdr:colOff>180975</xdr:colOff>
      <xdr:row>41</xdr:row>
      <xdr:rowOff>153670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7175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91440</xdr:rowOff>
    </xdr:from>
    <xdr:to>
      <xdr:col>74</xdr:col>
      <xdr:colOff>31750</xdr:colOff>
      <xdr:row>39</xdr:row>
      <xdr:rowOff>21590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31767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7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100330</xdr:rowOff>
    </xdr:from>
    <xdr:to>
      <xdr:col>69</xdr:col>
      <xdr:colOff>92075</xdr:colOff>
      <xdr:row>41</xdr:row>
      <xdr:rowOff>153670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71297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76200</xdr:rowOff>
    </xdr:from>
    <xdr:to>
      <xdr:col>69</xdr:col>
      <xdr:colOff>142875</xdr:colOff>
      <xdr:row>39</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16527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xdr:rowOff>
    </xdr:from>
    <xdr:to>
      <xdr:col>65</xdr:col>
      <xdr:colOff>53975</xdr:colOff>
      <xdr:row>38</xdr:row>
      <xdr:rowOff>109220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119397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19050</xdr:rowOff>
    </xdr:from>
    <xdr:to>
      <xdr:col>82</xdr:col>
      <xdr:colOff>158750</xdr:colOff>
      <xdr:row>41</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99077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49530</xdr:rowOff>
    </xdr:from>
    <xdr:to>
      <xdr:col>78</xdr:col>
      <xdr:colOff>120650</xdr:colOff>
      <xdr:row>41</xdr:row>
      <xdr:rowOff>151130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135907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95250</xdr:rowOff>
    </xdr:from>
    <xdr:to>
      <xdr:col>74</xdr:col>
      <xdr:colOff>31750</xdr:colOff>
      <xdr:row>42</xdr:row>
      <xdr:rowOff>25400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42</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102870</xdr:rowOff>
    </xdr:from>
    <xdr:to>
      <xdr:col>69</xdr:col>
      <xdr:colOff>142875</xdr:colOff>
      <xdr:row>42</xdr:row>
      <xdr:rowOff>33020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713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42</xdr:row>
      <xdr:rowOff>17797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721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49530</xdr:rowOff>
    </xdr:from>
    <xdr:to>
      <xdr:col>65</xdr:col>
      <xdr:colOff>53975</xdr:colOff>
      <xdr:row>41</xdr:row>
      <xdr:rowOff>151130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135907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地方債の新規発行の抑制により、前年比で</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ポイントの減となったが、これまでの学校や給食センター整備などの事業が重なった平成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年度以降に借り入れた市債の償還により元利償還金が膨らんでおり、類似団体平均を</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っている。今後は、一関地区広域行政組合において大型建設事業等を計画していることから、さらに割合が高くなる見込みであるが、公共施設等総合管理計画に基づく取組の推進と、機会を捉えて繰上償還の実施や新規発行を可能な範囲で抑制するなど、公債費の減少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80735</xdr:rowOff>
    </xdr:from>
    <xdr:to>
      <xdr:col>24</xdr:col>
      <xdr:colOff>25400</xdr:colOff>
      <xdr:row>82</xdr:row>
      <xdr:rowOff>94343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965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66420</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412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94343</xdr:rowOff>
    </xdr:from>
    <xdr:to>
      <xdr:col>24</xdr:col>
      <xdr:colOff>114300</xdr:colOff>
      <xdr:row>82</xdr:row>
      <xdr:rowOff>94343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415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167112</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4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80735</xdr:rowOff>
    </xdr:from>
    <xdr:to>
      <xdr:col>24</xdr:col>
      <xdr:colOff>114300</xdr:colOff>
      <xdr:row>73</xdr:row>
      <xdr:rowOff>80735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9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34471</xdr:rowOff>
    </xdr:from>
    <xdr:to>
      <xdr:col>24</xdr:col>
      <xdr:colOff>25400</xdr:colOff>
      <xdr:row>80</xdr:row>
      <xdr:rowOff>132443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750471"/>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60070</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261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43543</xdr:rowOff>
    </xdr:from>
    <xdr:to>
      <xdr:col>24</xdr:col>
      <xdr:colOff>76200</xdr:colOff>
      <xdr:row>78</xdr:row>
      <xdr:rowOff>145143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110671</xdr:rowOff>
    </xdr:from>
    <xdr:to>
      <xdr:col>19</xdr:col>
      <xdr:colOff>187325</xdr:colOff>
      <xdr:row>80</xdr:row>
      <xdr:rowOff>132443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8266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119743</xdr:rowOff>
    </xdr:from>
    <xdr:to>
      <xdr:col>20</xdr:col>
      <xdr:colOff>38100</xdr:colOff>
      <xdr:row>79</xdr:row>
      <xdr:rowOff>49893</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4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60070</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26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56243</xdr:rowOff>
    </xdr:from>
    <xdr:to>
      <xdr:col>15</xdr:col>
      <xdr:colOff>98425</xdr:colOff>
      <xdr:row>80</xdr:row>
      <xdr:rowOff>110671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7722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13607</xdr:rowOff>
    </xdr:from>
    <xdr:to>
      <xdr:col>15</xdr:col>
      <xdr:colOff>149225</xdr:colOff>
      <xdr:row>79</xdr:row>
      <xdr:rowOff>115207</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55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125384</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2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56243</xdr:rowOff>
    </xdr:from>
    <xdr:to>
      <xdr:col>11</xdr:col>
      <xdr:colOff>9525</xdr:colOff>
      <xdr:row>80</xdr:row>
      <xdr:rowOff>110671</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7722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100891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40821</xdr:rowOff>
    </xdr:from>
    <xdr:to>
      <xdr:col>6</xdr:col>
      <xdr:colOff>171450</xdr:colOff>
      <xdr:row>77</xdr:row>
      <xdr:rowOff>142421</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152598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0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155121</xdr:rowOff>
    </xdr:from>
    <xdr:to>
      <xdr:col>24</xdr:col>
      <xdr:colOff>76200</xdr:colOff>
      <xdr:row>80</xdr:row>
      <xdr:rowOff>85271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69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127198</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671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81643</xdr:rowOff>
    </xdr:from>
    <xdr:to>
      <xdr:col>20</xdr:col>
      <xdr:colOff>38100</xdr:colOff>
      <xdr:row>81</xdr:row>
      <xdr:rowOff>11793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168020</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88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59871</xdr:rowOff>
    </xdr:from>
    <xdr:to>
      <xdr:col>15</xdr:col>
      <xdr:colOff>149225</xdr:colOff>
      <xdr:row>80</xdr:row>
      <xdr:rowOff>161471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146248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8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5443</xdr:rowOff>
    </xdr:from>
    <xdr:to>
      <xdr:col>11</xdr:col>
      <xdr:colOff>60325</xdr:colOff>
      <xdr:row>80</xdr:row>
      <xdr:rowOff>107043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91820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80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59871</xdr:rowOff>
    </xdr:from>
    <xdr:to>
      <xdr:col>6</xdr:col>
      <xdr:colOff>171450</xdr:colOff>
      <xdr:row>80</xdr:row>
      <xdr:rowOff>161471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146248</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8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公債費以外の経常収支比率は、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73.2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％であり、類似団体の平均</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76.1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％を下回っている状況である。物件費、扶助費等が依然増加傾向であることから、今後も引き続き、事業の見直しを図り、物件費等の内部管理経費の縮減に努め、財政の健全化を図っていく。</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138430</xdr:rowOff>
    </xdr:from>
    <xdr:to>
      <xdr:col>82</xdr:col>
      <xdr:colOff>107950</xdr:colOff>
      <xdr:row>81</xdr:row>
      <xdr:rowOff>100330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6542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53357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138430</xdr:rowOff>
    </xdr:from>
    <xdr:to>
      <xdr:col>82</xdr:col>
      <xdr:colOff>196850</xdr:colOff>
      <xdr:row>73</xdr:row>
      <xdr:rowOff>138430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76</xdr:row>
      <xdr:rowOff>104139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0886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74947</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102870</xdr:rowOff>
    </xdr:from>
    <xdr:to>
      <xdr:col>82</xdr:col>
      <xdr:colOff>158750</xdr:colOff>
      <xdr:row>78</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76</xdr:row>
      <xdr:rowOff>73661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0886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xdr:rowOff>
    </xdr:from>
    <xdr:to>
      <xdr:col>78</xdr:col>
      <xdr:colOff>120650</xdr:colOff>
      <xdr:row>77</xdr:row>
      <xdr:rowOff>113030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97807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73661</xdr:rowOff>
    </xdr:from>
    <xdr:to>
      <xdr:col>73</xdr:col>
      <xdr:colOff>180975</xdr:colOff>
      <xdr:row>76</xdr:row>
      <xdr:rowOff>134620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31038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134620</xdr:rowOff>
    </xdr:from>
    <xdr:to>
      <xdr:col>69</xdr:col>
      <xdr:colOff>92075</xdr:colOff>
      <xdr:row>77</xdr:row>
      <xdr:rowOff>8889</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1648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69867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22861</xdr:rowOff>
    </xdr:from>
    <xdr:to>
      <xdr:col>74</xdr:col>
      <xdr:colOff>31750</xdr:colOff>
      <xdr:row>76</xdr:row>
      <xdr:rowOff>124461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134637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83820</xdr:rowOff>
    </xdr:from>
    <xdr:to>
      <xdr:col>69</xdr:col>
      <xdr:colOff>142875</xdr:colOff>
      <xdr:row>77</xdr:row>
      <xdr:rowOff>13970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170197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69867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58877</xdr:rowOff>
    </xdr:from>
    <xdr:to>
      <xdr:col>29</xdr:col>
      <xdr:colOff>127000</xdr:colOff>
      <xdr:row>21</xdr:row>
      <xdr:rowOff>2642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3902"/>
          <a:ext cx="0" cy="14868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146169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22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2642</xdr:rowOff>
    </xdr:from>
    <xdr:to>
      <xdr:col>30</xdr:col>
      <xdr:colOff>25400</xdr:colOff>
      <xdr:row>21</xdr:row>
      <xdr:rowOff>2642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507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145254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58877</xdr:rowOff>
    </xdr:from>
    <xdr:to>
      <xdr:col>30</xdr:col>
      <xdr:colOff>25400</xdr:colOff>
      <xdr:row>12</xdr:row>
      <xdr:rowOff>58877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3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58877</xdr:rowOff>
    </xdr:from>
    <xdr:to>
      <xdr:col>29</xdr:col>
      <xdr:colOff>127000</xdr:colOff>
      <xdr:row>13</xdr:row>
      <xdr:rowOff>152794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163902"/>
          <a:ext cx="647700" cy="265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71213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905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99136</xdr:rowOff>
    </xdr:from>
    <xdr:to>
      <xdr:col>29</xdr:col>
      <xdr:colOff>177800</xdr:colOff>
      <xdr:row>16</xdr:row>
      <xdr:rowOff>29286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85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152794</xdr:rowOff>
    </xdr:from>
    <xdr:to>
      <xdr:col>26</xdr:col>
      <xdr:colOff>50800</xdr:colOff>
      <xdr:row>13</xdr:row>
      <xdr:rowOff>164871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29269"/>
          <a:ext cx="698500" cy="12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128664</xdr:rowOff>
    </xdr:from>
    <xdr:to>
      <xdr:col>26</xdr:col>
      <xdr:colOff>101600</xdr:colOff>
      <xdr:row>17</xdr:row>
      <xdr:rowOff>58814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4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43591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5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164871</xdr:rowOff>
    </xdr:from>
    <xdr:to>
      <xdr:col>22</xdr:col>
      <xdr:colOff>114300</xdr:colOff>
      <xdr:row>14</xdr:row>
      <xdr:rowOff>24968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41346"/>
          <a:ext cx="698500" cy="31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59588</xdr:rowOff>
    </xdr:from>
    <xdr:to>
      <xdr:col>22</xdr:col>
      <xdr:colOff>165100</xdr:colOff>
      <xdr:row>17</xdr:row>
      <xdr:rowOff>161188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1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145965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0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24968</xdr:rowOff>
    </xdr:from>
    <xdr:to>
      <xdr:col>18</xdr:col>
      <xdr:colOff>177800</xdr:colOff>
      <xdr:row>14</xdr:row>
      <xdr:rowOff>43409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72893"/>
          <a:ext cx="698500" cy="18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100470</xdr:rowOff>
    </xdr:from>
    <xdr:to>
      <xdr:col>19</xdr:col>
      <xdr:colOff>38100</xdr:colOff>
      <xdr:row>18</xdr:row>
      <xdr:rowOff>30620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2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15397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132436</xdr:rowOff>
    </xdr:from>
    <xdr:to>
      <xdr:col>15</xdr:col>
      <xdr:colOff>101600</xdr:colOff>
      <xdr:row>19</xdr:row>
      <xdr:rowOff>62586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661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47363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5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8077</xdr:rowOff>
    </xdr:from>
    <xdr:to>
      <xdr:col>29</xdr:col>
      <xdr:colOff>177800</xdr:colOff>
      <xdr:row>12</xdr:row>
      <xdr:rowOff>109677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13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126204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5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101994</xdr:rowOff>
    </xdr:from>
    <xdr:to>
      <xdr:col>26</xdr:col>
      <xdr:colOff>101600</xdr:colOff>
      <xdr:row>14</xdr:row>
      <xdr:rowOff>32144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78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42321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47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114071</xdr:rowOff>
    </xdr:from>
    <xdr:to>
      <xdr:col>22</xdr:col>
      <xdr:colOff>165100</xdr:colOff>
      <xdr:row>14</xdr:row>
      <xdr:rowOff>44221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90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54398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5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145618</xdr:rowOff>
    </xdr:from>
    <xdr:to>
      <xdr:col>19</xdr:col>
      <xdr:colOff>38100</xdr:colOff>
      <xdr:row>14</xdr:row>
      <xdr:rowOff>75768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22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85945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90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164059</xdr:rowOff>
    </xdr:from>
    <xdr:to>
      <xdr:col>15</xdr:col>
      <xdr:colOff>101600</xdr:colOff>
      <xdr:row>14</xdr:row>
      <xdr:rowOff>94209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40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104386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0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144831</xdr:rowOff>
    </xdr:from>
    <xdr:to>
      <xdr:col>29</xdr:col>
      <xdr:colOff>127000</xdr:colOff>
      <xdr:row>37</xdr:row>
      <xdr:rowOff>242182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69381"/>
          <a:ext cx="0" cy="12975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38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242182</xdr:rowOff>
    </xdr:from>
    <xdr:to>
      <xdr:col>30</xdr:col>
      <xdr:colOff>25400</xdr:colOff>
      <xdr:row>37</xdr:row>
      <xdr:rowOff>242182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66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59758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1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144831</xdr:rowOff>
    </xdr:from>
    <xdr:to>
      <xdr:col>30</xdr:col>
      <xdr:colOff>25400</xdr:colOff>
      <xdr:row>33</xdr:row>
      <xdr:rowOff>144831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693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105708</xdr:rowOff>
    </xdr:from>
    <xdr:to>
      <xdr:col>29</xdr:col>
      <xdr:colOff>127000</xdr:colOff>
      <xdr:row>34</xdr:row>
      <xdr:rowOff>143361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373158"/>
          <a:ext cx="647700" cy="37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272534</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39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300457</xdr:rowOff>
    </xdr:from>
    <xdr:to>
      <xdr:col>29</xdr:col>
      <xdr:colOff>177800</xdr:colOff>
      <xdr:row>35</xdr:row>
      <xdr:rowOff>59157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5679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90522</xdr:rowOff>
    </xdr:from>
    <xdr:to>
      <xdr:col>26</xdr:col>
      <xdr:colOff>50800</xdr:colOff>
      <xdr:row>34</xdr:row>
      <xdr:rowOff>105708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357972"/>
          <a:ext cx="698500" cy="15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302971</xdr:rowOff>
    </xdr:from>
    <xdr:to>
      <xdr:col>26</xdr:col>
      <xdr:colOff>101600</xdr:colOff>
      <xdr:row>35</xdr:row>
      <xdr:rowOff>61671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570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46448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56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81215</xdr:rowOff>
    </xdr:from>
    <xdr:to>
      <xdr:col>22</xdr:col>
      <xdr:colOff>114300</xdr:colOff>
      <xdr:row>34</xdr:row>
      <xdr:rowOff>90522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348665"/>
          <a:ext cx="698500" cy="9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243111</xdr:rowOff>
    </xdr:from>
    <xdr:to>
      <xdr:col>22</xdr:col>
      <xdr:colOff>165100</xdr:colOff>
      <xdr:row>35</xdr:row>
      <xdr:rowOff>1811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510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329488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6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81215</xdr:rowOff>
    </xdr:from>
    <xdr:to>
      <xdr:col>18</xdr:col>
      <xdr:colOff>177800</xdr:colOff>
      <xdr:row>34</xdr:row>
      <xdr:rowOff>151264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348665"/>
          <a:ext cx="698500" cy="70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21172</xdr:rowOff>
    </xdr:from>
    <xdr:to>
      <xdr:col>19</xdr:col>
      <xdr:colOff>38100</xdr:colOff>
      <xdr:row>35</xdr:row>
      <xdr:rowOff>122772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31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107549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1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122442</xdr:rowOff>
    </xdr:from>
    <xdr:to>
      <xdr:col>15</xdr:col>
      <xdr:colOff>101600</xdr:colOff>
      <xdr:row>35</xdr:row>
      <xdr:rowOff>224042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32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208819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1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92561</xdr:rowOff>
    </xdr:from>
    <xdr:to>
      <xdr:col>29</xdr:col>
      <xdr:colOff>177800</xdr:colOff>
      <xdr:row>34</xdr:row>
      <xdr:rowOff>194161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360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280538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0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54908</xdr:rowOff>
    </xdr:from>
    <xdr:to>
      <xdr:col>26</xdr:col>
      <xdr:colOff>101600</xdr:colOff>
      <xdr:row>34</xdr:row>
      <xdr:rowOff>156508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322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166685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091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39722</xdr:rowOff>
    </xdr:from>
    <xdr:to>
      <xdr:col>22</xdr:col>
      <xdr:colOff>165100</xdr:colOff>
      <xdr:row>34</xdr:row>
      <xdr:rowOff>141322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07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151499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0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30415</xdr:rowOff>
    </xdr:from>
    <xdr:to>
      <xdr:col>19</xdr:col>
      <xdr:colOff>38100</xdr:colOff>
      <xdr:row>34</xdr:row>
      <xdr:rowOff>132015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297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142192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06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100464</xdr:rowOff>
    </xdr:from>
    <xdr:to>
      <xdr:col>15</xdr:col>
      <xdr:colOff>101600</xdr:colOff>
      <xdr:row>34</xdr:row>
      <xdr:rowOff>202064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367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212241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13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105,505
104,270
1,256.42
76,713,962
73,487,260
3,130,383
40,981,776
62,147,821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102438</xdr:rowOff>
    </xdr:from>
    <xdr:to>
      <xdr:col>24</xdr:col>
      <xdr:colOff>62865</xdr:colOff>
      <xdr:row>39</xdr:row>
      <xdr:rowOff>76541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45938"/>
          <a:ext cx="1270" cy="1517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80368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6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76541</xdr:rowOff>
    </xdr:from>
    <xdr:to>
      <xdr:col>24</xdr:col>
      <xdr:colOff>152400</xdr:colOff>
      <xdr:row>39</xdr:row>
      <xdr:rowOff>76541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6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49115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102438</xdr:rowOff>
    </xdr:from>
    <xdr:to>
      <xdr:col>24</xdr:col>
      <xdr:colOff>152400</xdr:colOff>
      <xdr:row>30</xdr:row>
      <xdr:rowOff>102438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45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102438</xdr:rowOff>
    </xdr:from>
    <xdr:to>
      <xdr:col>24</xdr:col>
      <xdr:colOff>63500</xdr:colOff>
      <xdr:row>31</xdr:row>
      <xdr:rowOff>161450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245938"/>
          <a:ext cx="838200" cy="23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10438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11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32011</xdr:rowOff>
    </xdr:from>
    <xdr:to>
      <xdr:col>24</xdr:col>
      <xdr:colOff>114300</xdr:colOff>
      <xdr:row>35</xdr:row>
      <xdr:rowOff>133611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3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149922</xdr:rowOff>
    </xdr:from>
    <xdr:to>
      <xdr:col>19</xdr:col>
      <xdr:colOff>177800</xdr:colOff>
      <xdr:row>31</xdr:row>
      <xdr:rowOff>161450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464872"/>
          <a:ext cx="8890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50691</xdr:rowOff>
    </xdr:from>
    <xdr:to>
      <xdr:col>20</xdr:col>
      <xdr:colOff>38100</xdr:colOff>
      <xdr:row>36</xdr:row>
      <xdr:rowOff>152291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2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143418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1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149922</xdr:rowOff>
    </xdr:from>
    <xdr:to>
      <xdr:col>15</xdr:col>
      <xdr:colOff>50800</xdr:colOff>
      <xdr:row>32</xdr:row>
      <xdr:rowOff>6100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464872"/>
          <a:ext cx="889000" cy="2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87430</xdr:rowOff>
    </xdr:from>
    <xdr:to>
      <xdr:col>15</xdr:col>
      <xdr:colOff>101600</xdr:colOff>
      <xdr:row>37</xdr:row>
      <xdr:rowOff>17580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8707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5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6100</xdr:rowOff>
    </xdr:from>
    <xdr:to>
      <xdr:col>10</xdr:col>
      <xdr:colOff>114300</xdr:colOff>
      <xdr:row>32</xdr:row>
      <xdr:rowOff>6785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492500"/>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135143</xdr:rowOff>
    </xdr:from>
    <xdr:to>
      <xdr:col>10</xdr:col>
      <xdr:colOff>165100</xdr:colOff>
      <xdr:row>37</xdr:row>
      <xdr:rowOff>65293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56420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91578</xdr:rowOff>
    </xdr:from>
    <xdr:to>
      <xdr:col>6</xdr:col>
      <xdr:colOff>38100</xdr:colOff>
      <xdr:row>38</xdr:row>
      <xdr:rowOff>21727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352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12855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51638</xdr:rowOff>
    </xdr:from>
    <xdr:to>
      <xdr:col>24</xdr:col>
      <xdr:colOff>114300</xdr:colOff>
      <xdr:row>30</xdr:row>
      <xdr:rowOff>153238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19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4665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14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110650</xdr:rowOff>
    </xdr:from>
    <xdr:to>
      <xdr:col>20</xdr:col>
      <xdr:colOff>38100</xdr:colOff>
      <xdr:row>32</xdr:row>
      <xdr:rowOff>40800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4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57327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200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99122</xdr:rowOff>
    </xdr:from>
    <xdr:to>
      <xdr:col>15</xdr:col>
      <xdr:colOff>101600</xdr:colOff>
      <xdr:row>32</xdr:row>
      <xdr:rowOff>29272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41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45799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189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126750</xdr:rowOff>
    </xdr:from>
    <xdr:to>
      <xdr:col>10</xdr:col>
      <xdr:colOff>165100</xdr:colOff>
      <xdr:row>32</xdr:row>
      <xdr:rowOff>56900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4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73427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21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127435</xdr:rowOff>
    </xdr:from>
    <xdr:to>
      <xdr:col>6</xdr:col>
      <xdr:colOff>38100</xdr:colOff>
      <xdr:row>32</xdr:row>
      <xdr:rowOff>57585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4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74112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21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141015</xdr:rowOff>
    </xdr:from>
    <xdr:to>
      <xdr:col>24</xdr:col>
      <xdr:colOff>62865</xdr:colOff>
      <xdr:row>59</xdr:row>
      <xdr:rowOff>45117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84965"/>
          <a:ext cx="1270" cy="1275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48944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6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45117</xdr:rowOff>
    </xdr:from>
    <xdr:to>
      <xdr:col>24</xdr:col>
      <xdr:colOff>152400</xdr:colOff>
      <xdr:row>59</xdr:row>
      <xdr:rowOff>45117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6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87692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6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141015</xdr:rowOff>
    </xdr:from>
    <xdr:to>
      <xdr:col>24</xdr:col>
      <xdr:colOff>152400</xdr:colOff>
      <xdr:row>51</xdr:row>
      <xdr:rowOff>141015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8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117659</xdr:rowOff>
    </xdr:from>
    <xdr:to>
      <xdr:col>24</xdr:col>
      <xdr:colOff>63500</xdr:colOff>
      <xdr:row>55</xdr:row>
      <xdr:rowOff>139853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47409"/>
          <a:ext cx="838200" cy="2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166787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96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16910</xdr:rowOff>
    </xdr:from>
    <xdr:to>
      <xdr:col>24</xdr:col>
      <xdr:colOff>114300</xdr:colOff>
      <xdr:row>56</xdr:row>
      <xdr:rowOff>118510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1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139853</xdr:rowOff>
    </xdr:from>
    <xdr:to>
      <xdr:col>19</xdr:col>
      <xdr:colOff>177800</xdr:colOff>
      <xdr:row>56</xdr:row>
      <xdr:rowOff>36068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69603"/>
          <a:ext cx="889000" cy="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70231</xdr:rowOff>
    </xdr:from>
    <xdr:to>
      <xdr:col>20</xdr:col>
      <xdr:colOff>38100</xdr:colOff>
      <xdr:row>57</xdr:row>
      <xdr:rowOff>381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7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162958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6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170504</xdr:rowOff>
    </xdr:from>
    <xdr:to>
      <xdr:col>15</xdr:col>
      <xdr:colOff>50800</xdr:colOff>
      <xdr:row>56</xdr:row>
      <xdr:rowOff>36068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600254"/>
          <a:ext cx="889000" cy="3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63392</xdr:rowOff>
    </xdr:from>
    <xdr:to>
      <xdr:col>15</xdr:col>
      <xdr:colOff>101600</xdr:colOff>
      <xdr:row>56</xdr:row>
      <xdr:rowOff>164992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156119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5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170504</xdr:rowOff>
    </xdr:from>
    <xdr:to>
      <xdr:col>10</xdr:col>
      <xdr:colOff>114300</xdr:colOff>
      <xdr:row>57</xdr:row>
      <xdr:rowOff>21152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00254"/>
          <a:ext cx="889000" cy="19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159766</xdr:rowOff>
    </xdr:from>
    <xdr:to>
      <xdr:col>10</xdr:col>
      <xdr:colOff>165100</xdr:colOff>
      <xdr:row>57</xdr:row>
      <xdr:rowOff>89916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6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81043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5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16605</xdr:rowOff>
    </xdr:from>
    <xdr:to>
      <xdr:col>6</xdr:col>
      <xdr:colOff>38100</xdr:colOff>
      <xdr:row>58</xdr:row>
      <xdr:rowOff>118205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109332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5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66859</xdr:rowOff>
    </xdr:from>
    <xdr:to>
      <xdr:col>24</xdr:col>
      <xdr:colOff>114300</xdr:colOff>
      <xdr:row>55</xdr:row>
      <xdr:rowOff>168459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9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89736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4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89053</xdr:rowOff>
    </xdr:from>
    <xdr:to>
      <xdr:col>20</xdr:col>
      <xdr:colOff>38100</xdr:colOff>
      <xdr:row>56</xdr:row>
      <xdr:rowOff>19203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1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35730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29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156718</xdr:rowOff>
    </xdr:from>
    <xdr:to>
      <xdr:col>15</xdr:col>
      <xdr:colOff>101600</xdr:colOff>
      <xdr:row>56</xdr:row>
      <xdr:rowOff>86868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8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103395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6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119704</xdr:rowOff>
    </xdr:from>
    <xdr:to>
      <xdr:col>10</xdr:col>
      <xdr:colOff>165100</xdr:colOff>
      <xdr:row>56</xdr:row>
      <xdr:rowOff>49854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4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66381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2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141802</xdr:rowOff>
    </xdr:from>
    <xdr:to>
      <xdr:col>6</xdr:col>
      <xdr:colOff>38100</xdr:colOff>
      <xdr:row>57</xdr:row>
      <xdr:rowOff>71952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4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88479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1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118440</xdr:rowOff>
    </xdr:from>
    <xdr:to>
      <xdr:col>24</xdr:col>
      <xdr:colOff>62865</xdr:colOff>
      <xdr:row>78</xdr:row>
      <xdr:rowOff>99467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91390"/>
          <a:ext cx="1270" cy="1181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103294</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6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99467</xdr:rowOff>
    </xdr:from>
    <xdr:to>
      <xdr:col>24</xdr:col>
      <xdr:colOff>152400</xdr:colOff>
      <xdr:row>78</xdr:row>
      <xdr:rowOff>99467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2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65117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6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118440</xdr:rowOff>
    </xdr:from>
    <xdr:to>
      <xdr:col>24</xdr:col>
      <xdr:colOff>152400</xdr:colOff>
      <xdr:row>71</xdr:row>
      <xdr:rowOff>118440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9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155977</xdr:rowOff>
    </xdr:from>
    <xdr:to>
      <xdr:col>24</xdr:col>
      <xdr:colOff>63500</xdr:colOff>
      <xdr:row>76</xdr:row>
      <xdr:rowOff>59096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014727"/>
          <a:ext cx="838200" cy="7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27962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58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49535</xdr:rowOff>
    </xdr:from>
    <xdr:to>
      <xdr:col>24</xdr:col>
      <xdr:colOff>114300</xdr:colOff>
      <xdr:row>76</xdr:row>
      <xdr:rowOff>151135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7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155977</xdr:rowOff>
    </xdr:from>
    <xdr:to>
      <xdr:col>19</xdr:col>
      <xdr:colOff>177800</xdr:colOff>
      <xdr:row>76</xdr:row>
      <xdr:rowOff>17216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014727"/>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50495</xdr:rowOff>
    </xdr:from>
    <xdr:to>
      <xdr:col>20</xdr:col>
      <xdr:colOff>38100</xdr:colOff>
      <xdr:row>76</xdr:row>
      <xdr:rowOff>152095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143222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7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17216</xdr:rowOff>
    </xdr:from>
    <xdr:to>
      <xdr:col>15</xdr:col>
      <xdr:colOff>50800</xdr:colOff>
      <xdr:row>76</xdr:row>
      <xdr:rowOff>43734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047416"/>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57034</xdr:rowOff>
    </xdr:from>
    <xdr:to>
      <xdr:col>15</xdr:col>
      <xdr:colOff>101600</xdr:colOff>
      <xdr:row>76</xdr:row>
      <xdr:rowOff>158634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8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149761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7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124109</xdr:rowOff>
    </xdr:from>
    <xdr:to>
      <xdr:col>10</xdr:col>
      <xdr:colOff>114300</xdr:colOff>
      <xdr:row>76</xdr:row>
      <xdr:rowOff>43734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982859"/>
          <a:ext cx="889000" cy="9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17211</xdr:rowOff>
    </xdr:from>
    <xdr:to>
      <xdr:col>10</xdr:col>
      <xdr:colOff>165100</xdr:colOff>
      <xdr:row>76</xdr:row>
      <xdr:rowOff>118811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4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109938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128219</xdr:rowOff>
    </xdr:from>
    <xdr:to>
      <xdr:col>6</xdr:col>
      <xdr:colOff>38100</xdr:colOff>
      <xdr:row>77</xdr:row>
      <xdr:rowOff>58369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5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49496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5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8296</xdr:rowOff>
    </xdr:from>
    <xdr:to>
      <xdr:col>24</xdr:col>
      <xdr:colOff>114300</xdr:colOff>
      <xdr:row>76</xdr:row>
      <xdr:rowOff>109896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31173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8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105177</xdr:rowOff>
    </xdr:from>
    <xdr:to>
      <xdr:col>20</xdr:col>
      <xdr:colOff>38100</xdr:colOff>
      <xdr:row>76</xdr:row>
      <xdr:rowOff>35327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96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51854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73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137866</xdr:rowOff>
    </xdr:from>
    <xdr:to>
      <xdr:col>15</xdr:col>
      <xdr:colOff>101600</xdr:colOff>
      <xdr:row>76</xdr:row>
      <xdr:rowOff>68016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84543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77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164384</xdr:rowOff>
    </xdr:from>
    <xdr:to>
      <xdr:col>10</xdr:col>
      <xdr:colOff>165100</xdr:colOff>
      <xdr:row>76</xdr:row>
      <xdr:rowOff>94534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2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111061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79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73309</xdr:rowOff>
    </xdr:from>
    <xdr:to>
      <xdr:col>6</xdr:col>
      <xdr:colOff>38100</xdr:colOff>
      <xdr:row>76</xdr:row>
      <xdr:rowOff>3460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320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19986</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70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77812</xdr:rowOff>
    </xdr:from>
    <xdr:to>
      <xdr:col>24</xdr:col>
      <xdr:colOff>62865</xdr:colOff>
      <xdr:row>97</xdr:row>
      <xdr:rowOff>76645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9762"/>
          <a:ext cx="1270" cy="102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80472</xdr:rowOff>
    </xdr:from>
    <xdr:ext cx="599010"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1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76645</xdr:rowOff>
    </xdr:from>
    <xdr:to>
      <xdr:col>24</xdr:col>
      <xdr:colOff>152400</xdr:colOff>
      <xdr:row>97</xdr:row>
      <xdr:rowOff>76645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24489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5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77812</xdr:rowOff>
    </xdr:from>
    <xdr:to>
      <xdr:col>24</xdr:col>
      <xdr:colOff>152400</xdr:colOff>
      <xdr:row>91</xdr:row>
      <xdr:rowOff>77812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9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19368</xdr:rowOff>
    </xdr:from>
    <xdr:to>
      <xdr:col>24</xdr:col>
      <xdr:colOff>63500</xdr:colOff>
      <xdr:row>97</xdr:row>
      <xdr:rowOff>96456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50018"/>
          <a:ext cx="838200" cy="7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90491</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06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67614</xdr:rowOff>
    </xdr:from>
    <xdr:to>
      <xdr:col>24</xdr:col>
      <xdr:colOff>114300</xdr:colOff>
      <xdr:row>95</xdr:row>
      <xdr:rowOff>169214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96456</xdr:rowOff>
    </xdr:from>
    <xdr:to>
      <xdr:col>19</xdr:col>
      <xdr:colOff>177800</xdr:colOff>
      <xdr:row>98</xdr:row>
      <xdr:rowOff>27166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27106"/>
          <a:ext cx="889000" cy="10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166142</xdr:rowOff>
    </xdr:from>
    <xdr:to>
      <xdr:col>20</xdr:col>
      <xdr:colOff>38100</xdr:colOff>
      <xdr:row>96</xdr:row>
      <xdr:rowOff>96292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5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112819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66421</xdr:rowOff>
    </xdr:from>
    <xdr:to>
      <xdr:col>15</xdr:col>
      <xdr:colOff>50800</xdr:colOff>
      <xdr:row>98</xdr:row>
      <xdr:rowOff>27166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97071"/>
          <a:ext cx="889000" cy="1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117120</xdr:rowOff>
    </xdr:from>
    <xdr:to>
      <xdr:col>15</xdr:col>
      <xdr:colOff>101600</xdr:colOff>
      <xdr:row>97</xdr:row>
      <xdr:rowOff>47270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7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63797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35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66421</xdr:rowOff>
    </xdr:from>
    <xdr:to>
      <xdr:col>10</xdr:col>
      <xdr:colOff>114300</xdr:colOff>
      <xdr:row>99</xdr:row>
      <xdr:rowOff>12688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97071"/>
          <a:ext cx="889000" cy="28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116396</xdr:rowOff>
    </xdr:from>
    <xdr:to>
      <xdr:col>10</xdr:col>
      <xdr:colOff>165100</xdr:colOff>
      <xdr:row>96</xdr:row>
      <xdr:rowOff>46546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63073</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7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72086</xdr:rowOff>
    </xdr:from>
    <xdr:to>
      <xdr:col>6</xdr:col>
      <xdr:colOff>38100</xdr:colOff>
      <xdr:row>97</xdr:row>
      <xdr:rowOff>2236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3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18763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30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140018</xdr:rowOff>
    </xdr:from>
    <xdr:to>
      <xdr:col>24</xdr:col>
      <xdr:colOff>114300</xdr:colOff>
      <xdr:row>97</xdr:row>
      <xdr:rowOff>70168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54945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1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45656</xdr:rowOff>
    </xdr:from>
    <xdr:to>
      <xdr:col>20</xdr:col>
      <xdr:colOff>38100</xdr:colOff>
      <xdr:row>97</xdr:row>
      <xdr:rowOff>147256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7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138383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76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147816</xdr:rowOff>
    </xdr:from>
    <xdr:to>
      <xdr:col>15</xdr:col>
      <xdr:colOff>101600</xdr:colOff>
      <xdr:row>98</xdr:row>
      <xdr:rowOff>77966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69093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87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15621</xdr:rowOff>
    </xdr:from>
    <xdr:to>
      <xdr:col>10</xdr:col>
      <xdr:colOff>165100</xdr:colOff>
      <xdr:row>97</xdr:row>
      <xdr:rowOff>117221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4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108348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7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133338</xdr:rowOff>
    </xdr:from>
    <xdr:to>
      <xdr:col>6</xdr:col>
      <xdr:colOff>38100</xdr:colOff>
      <xdr:row>99</xdr:row>
      <xdr:rowOff>63488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3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54615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2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155466</xdr:rowOff>
    </xdr:from>
    <xdr:to>
      <xdr:col>54</xdr:col>
      <xdr:colOff>189865</xdr:colOff>
      <xdr:row>38</xdr:row>
      <xdr:rowOff>6449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813316"/>
          <a:ext cx="1270" cy="708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10276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2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6449</xdr:rowOff>
    </xdr:from>
    <xdr:to>
      <xdr:col>55</xdr:col>
      <xdr:colOff>88900</xdr:colOff>
      <xdr:row>38</xdr:row>
      <xdr:rowOff>6449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21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102143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588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155466</xdr:rowOff>
    </xdr:from>
    <xdr:to>
      <xdr:col>55</xdr:col>
      <xdr:colOff>88900</xdr:colOff>
      <xdr:row>33</xdr:row>
      <xdr:rowOff>155466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813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8384</xdr:rowOff>
    </xdr:from>
    <xdr:to>
      <xdr:col>55</xdr:col>
      <xdr:colOff>0</xdr:colOff>
      <xdr:row>34</xdr:row>
      <xdr:rowOff>46416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837684"/>
          <a:ext cx="838200" cy="3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65742</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66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87315</xdr:rowOff>
    </xdr:from>
    <xdr:to>
      <xdr:col>55</xdr:col>
      <xdr:colOff>50800</xdr:colOff>
      <xdr:row>36</xdr:row>
      <xdr:rowOff>17465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08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88082</xdr:rowOff>
    </xdr:from>
    <xdr:to>
      <xdr:col>50</xdr:col>
      <xdr:colOff>114300</xdr:colOff>
      <xdr:row>34</xdr:row>
      <xdr:rowOff>8384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745932"/>
          <a:ext cx="889000" cy="9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71382</xdr:rowOff>
    </xdr:from>
    <xdr:to>
      <xdr:col>50</xdr:col>
      <xdr:colOff>165100</xdr:colOff>
      <xdr:row>36</xdr:row>
      <xdr:rowOff>1532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0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164109</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16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88082</xdr:rowOff>
    </xdr:from>
    <xdr:to>
      <xdr:col>45</xdr:col>
      <xdr:colOff>177800</xdr:colOff>
      <xdr:row>34</xdr:row>
      <xdr:rowOff>25872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745932"/>
          <a:ext cx="889000" cy="10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59815</xdr:rowOff>
    </xdr:from>
    <xdr:to>
      <xdr:col>46</xdr:col>
      <xdr:colOff>38100</xdr:colOff>
      <xdr:row>35</xdr:row>
      <xdr:rowOff>161415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152542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15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128384</xdr:rowOff>
    </xdr:from>
    <xdr:to>
      <xdr:col>41</xdr:col>
      <xdr:colOff>50800</xdr:colOff>
      <xdr:row>34</xdr:row>
      <xdr:rowOff>25872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100434"/>
          <a:ext cx="889000" cy="75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126154</xdr:rowOff>
    </xdr:from>
    <xdr:to>
      <xdr:col>41</xdr:col>
      <xdr:colOff>101600</xdr:colOff>
      <xdr:row>36</xdr:row>
      <xdr:rowOff>56304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1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47431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21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119631</xdr:rowOff>
    </xdr:from>
    <xdr:to>
      <xdr:col>36</xdr:col>
      <xdr:colOff>165100</xdr:colOff>
      <xdr:row>32</xdr:row>
      <xdr:rowOff>49781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43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40908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52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167066</xdr:rowOff>
    </xdr:from>
    <xdr:to>
      <xdr:col>55</xdr:col>
      <xdr:colOff>50800</xdr:colOff>
      <xdr:row>34</xdr:row>
      <xdr:rowOff>97216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82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81993</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739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129034</xdr:rowOff>
    </xdr:from>
    <xdr:to>
      <xdr:col>50</xdr:col>
      <xdr:colOff>165100</xdr:colOff>
      <xdr:row>34</xdr:row>
      <xdr:rowOff>59184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78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75711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56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37282</xdr:rowOff>
    </xdr:from>
    <xdr:to>
      <xdr:col>46</xdr:col>
      <xdr:colOff>38100</xdr:colOff>
      <xdr:row>33</xdr:row>
      <xdr:rowOff>138882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69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155409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470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146522</xdr:rowOff>
    </xdr:from>
    <xdr:to>
      <xdr:col>41</xdr:col>
      <xdr:colOff>101600</xdr:colOff>
      <xdr:row>34</xdr:row>
      <xdr:rowOff>76672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80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93199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7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77584</xdr:rowOff>
    </xdr:from>
    <xdr:to>
      <xdr:col>36</xdr:col>
      <xdr:colOff>165100</xdr:colOff>
      <xdr:row>30</xdr:row>
      <xdr:rowOff>7734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04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24261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482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73044</xdr:rowOff>
    </xdr:from>
    <xdr:to>
      <xdr:col>54</xdr:col>
      <xdr:colOff>189865</xdr:colOff>
      <xdr:row>58</xdr:row>
      <xdr:rowOff>56661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16994"/>
          <a:ext cx="1270" cy="118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60488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0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56661</xdr:rowOff>
    </xdr:from>
    <xdr:to>
      <xdr:col>55</xdr:col>
      <xdr:colOff>88900</xdr:colOff>
      <xdr:row>58</xdr:row>
      <xdr:rowOff>56661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00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19721</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9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73044</xdr:rowOff>
    </xdr:from>
    <xdr:to>
      <xdr:col>55</xdr:col>
      <xdr:colOff>88900</xdr:colOff>
      <xdr:row>51</xdr:row>
      <xdr:rowOff>73044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1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22866</xdr:rowOff>
    </xdr:from>
    <xdr:to>
      <xdr:col>55</xdr:col>
      <xdr:colOff>0</xdr:colOff>
      <xdr:row>56</xdr:row>
      <xdr:rowOff>33896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624066"/>
          <a:ext cx="838200" cy="1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137209</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3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114332</xdr:rowOff>
    </xdr:from>
    <xdr:to>
      <xdr:col>55</xdr:col>
      <xdr:colOff>50800</xdr:colOff>
      <xdr:row>56</xdr:row>
      <xdr:rowOff>44482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5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102153</xdr:rowOff>
    </xdr:from>
    <xdr:to>
      <xdr:col>50</xdr:col>
      <xdr:colOff>114300</xdr:colOff>
      <xdr:row>56</xdr:row>
      <xdr:rowOff>33896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360453"/>
          <a:ext cx="889000" cy="27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6299</xdr:rowOff>
    </xdr:from>
    <xdr:to>
      <xdr:col>50</xdr:col>
      <xdr:colOff>165100</xdr:colOff>
      <xdr:row>57</xdr:row>
      <xdr:rowOff>107899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7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99026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7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102153</xdr:rowOff>
    </xdr:from>
    <xdr:to>
      <xdr:col>45</xdr:col>
      <xdr:colOff>177800</xdr:colOff>
      <xdr:row>57</xdr:row>
      <xdr:rowOff>143948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360453"/>
          <a:ext cx="889000" cy="55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147193</xdr:rowOff>
    </xdr:from>
    <xdr:to>
      <xdr:col>46</xdr:col>
      <xdr:colOff>38100</xdr:colOff>
      <xdr:row>57</xdr:row>
      <xdr:rowOff>77343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68470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28715</xdr:rowOff>
    </xdr:from>
    <xdr:to>
      <xdr:col>41</xdr:col>
      <xdr:colOff>50800</xdr:colOff>
      <xdr:row>57</xdr:row>
      <xdr:rowOff>143948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01365"/>
          <a:ext cx="889000" cy="11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83547</xdr:rowOff>
    </xdr:from>
    <xdr:to>
      <xdr:col>41</xdr:col>
      <xdr:colOff>101600</xdr:colOff>
      <xdr:row>57</xdr:row>
      <xdr:rowOff>13697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8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30224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5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55449</xdr:rowOff>
    </xdr:from>
    <xdr:to>
      <xdr:col>36</xdr:col>
      <xdr:colOff>165100</xdr:colOff>
      <xdr:row>55</xdr:row>
      <xdr:rowOff>157049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48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2126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26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143516</xdr:rowOff>
    </xdr:from>
    <xdr:to>
      <xdr:col>55</xdr:col>
      <xdr:colOff>50800</xdr:colOff>
      <xdr:row>56</xdr:row>
      <xdr:rowOff>73666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5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121943</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5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154546</xdr:rowOff>
    </xdr:from>
    <xdr:to>
      <xdr:col>50</xdr:col>
      <xdr:colOff>165100</xdr:colOff>
      <xdr:row>56</xdr:row>
      <xdr:rowOff>84696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58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101223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3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51353</xdr:rowOff>
    </xdr:from>
    <xdr:to>
      <xdr:col>46</xdr:col>
      <xdr:colOff>38100</xdr:colOff>
      <xdr:row>54</xdr:row>
      <xdr:rowOff>152953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30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169480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08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93148</xdr:rowOff>
    </xdr:from>
    <xdr:to>
      <xdr:col>41</xdr:col>
      <xdr:colOff>101600</xdr:colOff>
      <xdr:row>58</xdr:row>
      <xdr:rowOff>23298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6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14425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5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149365</xdr:rowOff>
    </xdr:from>
    <xdr:to>
      <xdr:col>36</xdr:col>
      <xdr:colOff>165100</xdr:colOff>
      <xdr:row>57</xdr:row>
      <xdr:rowOff>79515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5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70642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84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122212</xdr:rowOff>
    </xdr:from>
    <xdr:to>
      <xdr:col>54</xdr:col>
      <xdr:colOff>189865</xdr:colOff>
      <xdr:row>78</xdr:row>
      <xdr:rowOff>119994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809512"/>
          <a:ext cx="1270" cy="683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123821</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496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119994</xdr:rowOff>
    </xdr:from>
    <xdr:to>
      <xdr:col>55</xdr:col>
      <xdr:colOff>88900</xdr:colOff>
      <xdr:row>78</xdr:row>
      <xdr:rowOff>119994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49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68889</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58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122212</xdr:rowOff>
    </xdr:from>
    <xdr:to>
      <xdr:col>55</xdr:col>
      <xdr:colOff>88900</xdr:colOff>
      <xdr:row>74</xdr:row>
      <xdr:rowOff>122212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80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10587</xdr:rowOff>
    </xdr:from>
    <xdr:to>
      <xdr:col>55</xdr:col>
      <xdr:colOff>0</xdr:colOff>
      <xdr:row>76</xdr:row>
      <xdr:rowOff>10793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040787"/>
          <a:ext cx="8382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161487</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1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11610</xdr:rowOff>
    </xdr:from>
    <xdr:to>
      <xdr:col>55</xdr:col>
      <xdr:colOff>50800</xdr:colOff>
      <xdr:row>77</xdr:row>
      <xdr:rowOff>113210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1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137323</xdr:rowOff>
    </xdr:from>
    <xdr:to>
      <xdr:col>50</xdr:col>
      <xdr:colOff>114300</xdr:colOff>
      <xdr:row>76</xdr:row>
      <xdr:rowOff>10793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310273"/>
          <a:ext cx="889000" cy="73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169504</xdr:rowOff>
    </xdr:from>
    <xdr:to>
      <xdr:col>50</xdr:col>
      <xdr:colOff>165100</xdr:colOff>
      <xdr:row>77</xdr:row>
      <xdr:rowOff>99654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199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90781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9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137323</xdr:rowOff>
    </xdr:from>
    <xdr:to>
      <xdr:col>45</xdr:col>
      <xdr:colOff>177800</xdr:colOff>
      <xdr:row>75</xdr:row>
      <xdr:rowOff>48306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310273"/>
          <a:ext cx="889000" cy="59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116012</xdr:rowOff>
    </xdr:from>
    <xdr:to>
      <xdr:col>46</xdr:col>
      <xdr:colOff>38100</xdr:colOff>
      <xdr:row>77</xdr:row>
      <xdr:rowOff>46162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14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37289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3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48306</xdr:rowOff>
    </xdr:from>
    <xdr:to>
      <xdr:col>41</xdr:col>
      <xdr:colOff>50800</xdr:colOff>
      <xdr:row>75</xdr:row>
      <xdr:rowOff>135379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907056"/>
          <a:ext cx="889000" cy="8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140472</xdr:rowOff>
    </xdr:from>
    <xdr:to>
      <xdr:col>41</xdr:col>
      <xdr:colOff>101600</xdr:colOff>
      <xdr:row>77</xdr:row>
      <xdr:rowOff>70622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7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61749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6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162601</xdr:rowOff>
    </xdr:from>
    <xdr:to>
      <xdr:col>36</xdr:col>
      <xdr:colOff>165100</xdr:colOff>
      <xdr:row>76</xdr:row>
      <xdr:rowOff>92751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0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83878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1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131237</xdr:rowOff>
    </xdr:from>
    <xdr:to>
      <xdr:col>55</xdr:col>
      <xdr:colOff>50800</xdr:colOff>
      <xdr:row>76</xdr:row>
      <xdr:rowOff>61387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98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154114</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84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131442</xdr:rowOff>
    </xdr:from>
    <xdr:to>
      <xdr:col>50</xdr:col>
      <xdr:colOff>165100</xdr:colOff>
      <xdr:row>76</xdr:row>
      <xdr:rowOff>61593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9901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78119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76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86523</xdr:rowOff>
    </xdr:from>
    <xdr:to>
      <xdr:col>46</xdr:col>
      <xdr:colOff>38100</xdr:colOff>
      <xdr:row>72</xdr:row>
      <xdr:rowOff>16673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25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33200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168956</xdr:rowOff>
    </xdr:from>
    <xdr:to>
      <xdr:col>41</xdr:col>
      <xdr:colOff>101600</xdr:colOff>
      <xdr:row>75</xdr:row>
      <xdr:rowOff>99106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85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115633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63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84579</xdr:rowOff>
    </xdr:from>
    <xdr:to>
      <xdr:col>36</xdr:col>
      <xdr:colOff>165100</xdr:colOff>
      <xdr:row>76</xdr:row>
      <xdr:rowOff>14729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94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31256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71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149644</xdr:rowOff>
    </xdr:from>
    <xdr:to>
      <xdr:col>54</xdr:col>
      <xdr:colOff>189865</xdr:colOff>
      <xdr:row>99</xdr:row>
      <xdr:rowOff>35779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80144"/>
          <a:ext cx="1270" cy="142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39606</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1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35779</xdr:rowOff>
    </xdr:from>
    <xdr:to>
      <xdr:col>55</xdr:col>
      <xdr:colOff>88900</xdr:colOff>
      <xdr:row>99</xdr:row>
      <xdr:rowOff>35779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0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96321</xdr:rowOff>
    </xdr:from>
    <xdr:ext cx="534377"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5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149644</xdr:rowOff>
    </xdr:from>
    <xdr:to>
      <xdr:col>55</xdr:col>
      <xdr:colOff>88900</xdr:colOff>
      <xdr:row>90</xdr:row>
      <xdr:rowOff>149644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8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38430</xdr:rowOff>
    </xdr:from>
    <xdr:to>
      <xdr:col>55</xdr:col>
      <xdr:colOff>0</xdr:colOff>
      <xdr:row>98</xdr:row>
      <xdr:rowOff>111514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840530"/>
          <a:ext cx="838200" cy="7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78858</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195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55981</xdr:rowOff>
    </xdr:from>
    <xdr:to>
      <xdr:col>55</xdr:col>
      <xdr:colOff>50800</xdr:colOff>
      <xdr:row>95</xdr:row>
      <xdr:rowOff>157581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3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38430</xdr:rowOff>
    </xdr:from>
    <xdr:to>
      <xdr:col>50</xdr:col>
      <xdr:colOff>114300</xdr:colOff>
      <xdr:row>98</xdr:row>
      <xdr:rowOff>115195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840530"/>
          <a:ext cx="889000" cy="7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99484</xdr:rowOff>
    </xdr:from>
    <xdr:to>
      <xdr:col>50</xdr:col>
      <xdr:colOff>165100</xdr:colOff>
      <xdr:row>97</xdr:row>
      <xdr:rowOff>29634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5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46161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3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115195</xdr:rowOff>
    </xdr:from>
    <xdr:to>
      <xdr:col>45</xdr:col>
      <xdr:colOff>177800</xdr:colOff>
      <xdr:row>99</xdr:row>
      <xdr:rowOff>5969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917295"/>
          <a:ext cx="889000" cy="6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125819</xdr:rowOff>
    </xdr:from>
    <xdr:to>
      <xdr:col>46</xdr:col>
      <xdr:colOff>38100</xdr:colOff>
      <xdr:row>97</xdr:row>
      <xdr:rowOff>55969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8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72496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108862</xdr:rowOff>
    </xdr:from>
    <xdr:to>
      <xdr:col>41</xdr:col>
      <xdr:colOff>50800</xdr:colOff>
      <xdr:row>99</xdr:row>
      <xdr:rowOff>5969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910962"/>
          <a:ext cx="889000" cy="6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7358</xdr:rowOff>
    </xdr:from>
    <xdr:to>
      <xdr:col>41</xdr:col>
      <xdr:colOff>101600</xdr:colOff>
      <xdr:row>96</xdr:row>
      <xdr:rowOff>108958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46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125485</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24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15267</xdr:rowOff>
    </xdr:from>
    <xdr:to>
      <xdr:col>36</xdr:col>
      <xdr:colOff>165100</xdr:colOff>
      <xdr:row>96</xdr:row>
      <xdr:rowOff>116867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47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133394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24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60714</xdr:rowOff>
    </xdr:from>
    <xdr:to>
      <xdr:col>55</xdr:col>
      <xdr:colOff>50800</xdr:colOff>
      <xdr:row>98</xdr:row>
      <xdr:rowOff>162314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6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147091</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7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159080</xdr:rowOff>
    </xdr:from>
    <xdr:to>
      <xdr:col>50</xdr:col>
      <xdr:colOff>165100</xdr:colOff>
      <xdr:row>98</xdr:row>
      <xdr:rowOff>89230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8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80357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8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64395</xdr:rowOff>
    </xdr:from>
    <xdr:to>
      <xdr:col>46</xdr:col>
      <xdr:colOff>38100</xdr:colOff>
      <xdr:row>98</xdr:row>
      <xdr:rowOff>165995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6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157122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5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126619</xdr:rowOff>
    </xdr:from>
    <xdr:to>
      <xdr:col>41</xdr:col>
      <xdr:colOff>101600</xdr:colOff>
      <xdr:row>99</xdr:row>
      <xdr:rowOff>56769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92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47896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702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58062</xdr:rowOff>
    </xdr:from>
    <xdr:to>
      <xdr:col>36</xdr:col>
      <xdr:colOff>165100</xdr:colOff>
      <xdr:row>98</xdr:row>
      <xdr:rowOff>159662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6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150789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5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93203</xdr:rowOff>
    </xdr:from>
    <xdr:to>
      <xdr:col>85</xdr:col>
      <xdr:colOff>126364</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408153"/>
          <a:ext cx="1269" cy="124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39880</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18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93203</xdr:rowOff>
    </xdr:from>
    <xdr:to>
      <xdr:col>86</xdr:col>
      <xdr:colOff>25400</xdr:colOff>
      <xdr:row>31</xdr:row>
      <xdr:rowOff>93203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40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47437</xdr:rowOff>
    </xdr:from>
    <xdr:to>
      <xdr:col>85</xdr:col>
      <xdr:colOff>127000</xdr:colOff>
      <xdr:row>38</xdr:row>
      <xdr:rowOff>8849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391087"/>
          <a:ext cx="838200" cy="13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266</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172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148839</xdr:rowOff>
    </xdr:from>
    <xdr:to>
      <xdr:col>85</xdr:col>
      <xdr:colOff>177800</xdr:colOff>
      <xdr:row>37</xdr:row>
      <xdr:rowOff>78989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32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35001</xdr:rowOff>
    </xdr:from>
    <xdr:to>
      <xdr:col>81</xdr:col>
      <xdr:colOff>50800</xdr:colOff>
      <xdr:row>37</xdr:row>
      <xdr:rowOff>47437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378651"/>
          <a:ext cx="8890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27132</xdr:rowOff>
    </xdr:from>
    <xdr:to>
      <xdr:col>81</xdr:col>
      <xdr:colOff>101600</xdr:colOff>
      <xdr:row>37</xdr:row>
      <xdr:rowOff>128732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37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119859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46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35001</xdr:rowOff>
    </xdr:from>
    <xdr:to>
      <xdr:col>76</xdr:col>
      <xdr:colOff>114300</xdr:colOff>
      <xdr:row>38</xdr:row>
      <xdr:rowOff>111034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378651"/>
          <a:ext cx="889000" cy="24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56210</xdr:rowOff>
    </xdr:from>
    <xdr:to>
      <xdr:col>76</xdr:col>
      <xdr:colOff>165100</xdr:colOff>
      <xdr:row>37</xdr:row>
      <xdr:rowOff>157810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3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148938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49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125344</xdr:rowOff>
    </xdr:from>
    <xdr:to>
      <xdr:col>71</xdr:col>
      <xdr:colOff>177800</xdr:colOff>
      <xdr:row>38</xdr:row>
      <xdr:rowOff>111034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297544"/>
          <a:ext cx="889000" cy="32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57399</xdr:rowOff>
    </xdr:from>
    <xdr:to>
      <xdr:col>72</xdr:col>
      <xdr:colOff>38100</xdr:colOff>
      <xdr:row>35</xdr:row>
      <xdr:rowOff>158999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05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4076</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36111" y="583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62657</xdr:rowOff>
    </xdr:from>
    <xdr:to>
      <xdr:col>67</xdr:col>
      <xdr:colOff>101600</xdr:colOff>
      <xdr:row>37</xdr:row>
      <xdr:rowOff>164257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40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155384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49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129499</xdr:rowOff>
    </xdr:from>
    <xdr:to>
      <xdr:col>85</xdr:col>
      <xdr:colOff>177800</xdr:colOff>
      <xdr:row>38</xdr:row>
      <xdr:rowOff>59649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47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107926</xdr:rowOff>
    </xdr:from>
    <xdr:ext cx="469744"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45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168087</xdr:rowOff>
    </xdr:from>
    <xdr:to>
      <xdr:col>81</xdr:col>
      <xdr:colOff>101600</xdr:colOff>
      <xdr:row>37</xdr:row>
      <xdr:rowOff>98237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34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114764</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611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155651</xdr:rowOff>
    </xdr:from>
    <xdr:to>
      <xdr:col>76</xdr:col>
      <xdr:colOff>165100</xdr:colOff>
      <xdr:row>37</xdr:row>
      <xdr:rowOff>85801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3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102328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10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60234</xdr:rowOff>
    </xdr:from>
    <xdr:to>
      <xdr:col>72</xdr:col>
      <xdr:colOff>38100</xdr:colOff>
      <xdr:row>38</xdr:row>
      <xdr:rowOff>161834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57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152961</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668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74544</xdr:rowOff>
    </xdr:from>
    <xdr:to>
      <xdr:col>67</xdr:col>
      <xdr:colOff>101600</xdr:colOff>
      <xdr:row>37</xdr:row>
      <xdr:rowOff>4694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24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21221</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02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66396</xdr:rowOff>
    </xdr:from>
    <xdr:to>
      <xdr:col>85</xdr:col>
      <xdr:colOff>126364</xdr:colOff>
      <xdr:row>78</xdr:row>
      <xdr:rowOff>124974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9346"/>
          <a:ext cx="1269" cy="125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128801</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0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124974</xdr:rowOff>
    </xdr:from>
    <xdr:to>
      <xdr:col>86</xdr:col>
      <xdr:colOff>25400</xdr:colOff>
      <xdr:row>78</xdr:row>
      <xdr:rowOff>124974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98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13073</xdr:rowOff>
    </xdr:from>
    <xdr:ext cx="534377"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66396</xdr:rowOff>
    </xdr:from>
    <xdr:to>
      <xdr:col>86</xdr:col>
      <xdr:colOff>25400</xdr:colOff>
      <xdr:row>71</xdr:row>
      <xdr:rowOff>66396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30334</xdr:rowOff>
    </xdr:from>
    <xdr:to>
      <xdr:col>85</xdr:col>
      <xdr:colOff>127000</xdr:colOff>
      <xdr:row>72</xdr:row>
      <xdr:rowOff>42431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2374734"/>
          <a:ext cx="838200" cy="1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98836</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786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120409</xdr:rowOff>
    </xdr:from>
    <xdr:to>
      <xdr:col>85</xdr:col>
      <xdr:colOff>177800</xdr:colOff>
      <xdr:row>75</xdr:row>
      <xdr:rowOff>50559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280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30334</xdr:rowOff>
    </xdr:from>
    <xdr:to>
      <xdr:col>81</xdr:col>
      <xdr:colOff>50800</xdr:colOff>
      <xdr:row>72</xdr:row>
      <xdr:rowOff>59823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374734"/>
          <a:ext cx="8890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113132</xdr:rowOff>
    </xdr:from>
    <xdr:to>
      <xdr:col>81</xdr:col>
      <xdr:colOff>101600</xdr:colOff>
      <xdr:row>75</xdr:row>
      <xdr:rowOff>43282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280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34409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9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59823</xdr:rowOff>
    </xdr:from>
    <xdr:to>
      <xdr:col>76</xdr:col>
      <xdr:colOff>114300</xdr:colOff>
      <xdr:row>72</xdr:row>
      <xdr:rowOff>102171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404223"/>
          <a:ext cx="889000" cy="4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98920</xdr:rowOff>
    </xdr:from>
    <xdr:to>
      <xdr:col>76</xdr:col>
      <xdr:colOff>165100</xdr:colOff>
      <xdr:row>75</xdr:row>
      <xdr:rowOff>29070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27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20197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7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71634</xdr:rowOff>
    </xdr:from>
    <xdr:to>
      <xdr:col>71</xdr:col>
      <xdr:colOff>177800</xdr:colOff>
      <xdr:row>72</xdr:row>
      <xdr:rowOff>102171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2244584"/>
          <a:ext cx="889000" cy="20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11271</xdr:rowOff>
    </xdr:from>
    <xdr:to>
      <xdr:col>72</xdr:col>
      <xdr:colOff>38100</xdr:colOff>
      <xdr:row>75</xdr:row>
      <xdr:rowOff>112871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287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103998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6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29978</xdr:rowOff>
    </xdr:from>
    <xdr:to>
      <xdr:col>67</xdr:col>
      <xdr:colOff>101600</xdr:colOff>
      <xdr:row>76</xdr:row>
      <xdr:rowOff>131578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122705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15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163081</xdr:rowOff>
    </xdr:from>
    <xdr:to>
      <xdr:col>85</xdr:col>
      <xdr:colOff>177800</xdr:colOff>
      <xdr:row>72</xdr:row>
      <xdr:rowOff>93231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33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14508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18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150984</xdr:rowOff>
    </xdr:from>
    <xdr:to>
      <xdr:col>81</xdr:col>
      <xdr:colOff>101600</xdr:colOff>
      <xdr:row>72</xdr:row>
      <xdr:rowOff>81134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32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97661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09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9023</xdr:rowOff>
    </xdr:from>
    <xdr:to>
      <xdr:col>76</xdr:col>
      <xdr:colOff>165100</xdr:colOff>
      <xdr:row>72</xdr:row>
      <xdr:rowOff>110623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35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127150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12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51371</xdr:rowOff>
    </xdr:from>
    <xdr:to>
      <xdr:col>72</xdr:col>
      <xdr:colOff>38100</xdr:colOff>
      <xdr:row>72</xdr:row>
      <xdr:rowOff>152971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39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169498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17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20834</xdr:rowOff>
    </xdr:from>
    <xdr:to>
      <xdr:col>67</xdr:col>
      <xdr:colOff>101600</xdr:colOff>
      <xdr:row>71</xdr:row>
      <xdr:rowOff>122434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19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138961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196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16638</xdr:rowOff>
    </xdr:from>
    <xdr:to>
      <xdr:col>85</xdr:col>
      <xdr:colOff>126364</xdr:colOff>
      <xdr:row>99</xdr:row>
      <xdr:rowOff>5645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790038"/>
          <a:ext cx="1269" cy="1189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9472</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8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5645</xdr:rowOff>
    </xdr:from>
    <xdr:to>
      <xdr:col>86</xdr:col>
      <xdr:colOff>25400</xdr:colOff>
      <xdr:row>99</xdr:row>
      <xdr:rowOff>5645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7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134765</xdr:rowOff>
    </xdr:from>
    <xdr:ext cx="534377"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56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16638</xdr:rowOff>
    </xdr:from>
    <xdr:to>
      <xdr:col>86</xdr:col>
      <xdr:colOff>25400</xdr:colOff>
      <xdr:row>92</xdr:row>
      <xdr:rowOff>16638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790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102000</xdr:rowOff>
    </xdr:from>
    <xdr:to>
      <xdr:col>85</xdr:col>
      <xdr:colOff>127000</xdr:colOff>
      <xdr:row>92</xdr:row>
      <xdr:rowOff>148044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5875400"/>
          <a:ext cx="838200" cy="4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114037</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401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135610</xdr:rowOff>
    </xdr:from>
    <xdr:to>
      <xdr:col>85</xdr:col>
      <xdr:colOff>177800</xdr:colOff>
      <xdr:row>96</xdr:row>
      <xdr:rowOff>65760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4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70662</xdr:rowOff>
    </xdr:from>
    <xdr:to>
      <xdr:col>81</xdr:col>
      <xdr:colOff>50800</xdr:colOff>
      <xdr:row>92</xdr:row>
      <xdr:rowOff>148044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5501162"/>
          <a:ext cx="889000" cy="42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164739</xdr:rowOff>
    </xdr:from>
    <xdr:to>
      <xdr:col>81</xdr:col>
      <xdr:colOff>101600</xdr:colOff>
      <xdr:row>96</xdr:row>
      <xdr:rowOff>94889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45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86016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54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70662</xdr:rowOff>
    </xdr:from>
    <xdr:to>
      <xdr:col>76</xdr:col>
      <xdr:colOff>114300</xdr:colOff>
      <xdr:row>93</xdr:row>
      <xdr:rowOff>11455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5501162"/>
          <a:ext cx="889000" cy="45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160719</xdr:rowOff>
    </xdr:from>
    <xdr:to>
      <xdr:col>76</xdr:col>
      <xdr:colOff>165100</xdr:colOff>
      <xdr:row>95</xdr:row>
      <xdr:rowOff>90869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27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81996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36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11455</xdr:rowOff>
    </xdr:from>
    <xdr:to>
      <xdr:col>71</xdr:col>
      <xdr:colOff>177800</xdr:colOff>
      <xdr:row>97</xdr:row>
      <xdr:rowOff>95580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5956305"/>
          <a:ext cx="889000" cy="76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84328</xdr:rowOff>
    </xdr:from>
    <xdr:to>
      <xdr:col>72</xdr:col>
      <xdr:colOff>38100</xdr:colOff>
      <xdr:row>96</xdr:row>
      <xdr:rowOff>14478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37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5605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46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32207</xdr:rowOff>
    </xdr:from>
    <xdr:to>
      <xdr:col>67</xdr:col>
      <xdr:colOff>101600</xdr:colOff>
      <xdr:row>97</xdr:row>
      <xdr:rowOff>133807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66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150334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43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51200</xdr:rowOff>
    </xdr:from>
    <xdr:to>
      <xdr:col>85</xdr:col>
      <xdr:colOff>177800</xdr:colOff>
      <xdr:row>92</xdr:row>
      <xdr:rowOff>152800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58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137577</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573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97244</xdr:rowOff>
    </xdr:from>
    <xdr:to>
      <xdr:col>81</xdr:col>
      <xdr:colOff>101600</xdr:colOff>
      <xdr:row>93</xdr:row>
      <xdr:rowOff>27394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587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43921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564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19862</xdr:rowOff>
    </xdr:from>
    <xdr:to>
      <xdr:col>76</xdr:col>
      <xdr:colOff>165100</xdr:colOff>
      <xdr:row>90</xdr:row>
      <xdr:rowOff>121462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545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88</xdr:row>
      <xdr:rowOff>137989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522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132105</xdr:rowOff>
    </xdr:from>
    <xdr:to>
      <xdr:col>72</xdr:col>
      <xdr:colOff>38100</xdr:colOff>
      <xdr:row>93</xdr:row>
      <xdr:rowOff>62255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590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78782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568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44780</xdr:rowOff>
    </xdr:from>
    <xdr:to>
      <xdr:col>67</xdr:col>
      <xdr:colOff>101600</xdr:colOff>
      <xdr:row>97</xdr:row>
      <xdr:rowOff>146380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67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137507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76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107206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50706"/>
          <a:ext cx="1269" cy="153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53883</xdr:rowOff>
    </xdr:from>
    <xdr:ext cx="469744"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2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107206</xdr:rowOff>
    </xdr:from>
    <xdr:to>
      <xdr:col>116</xdr:col>
      <xdr:colOff>152400</xdr:colOff>
      <xdr:row>30</xdr:row>
      <xdr:rowOff>107206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5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54792</xdr:rowOff>
    </xdr:from>
    <xdr:to>
      <xdr:col>116</xdr:col>
      <xdr:colOff>63500</xdr:colOff>
      <xdr:row>33</xdr:row>
      <xdr:rowOff>23930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5541192"/>
          <a:ext cx="838200" cy="14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155338</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15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5461</xdr:rowOff>
    </xdr:from>
    <xdr:to>
      <xdr:col>116</xdr:col>
      <xdr:colOff>114300</xdr:colOff>
      <xdr:row>36</xdr:row>
      <xdr:rowOff>107061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17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54792</xdr:rowOff>
    </xdr:from>
    <xdr:to>
      <xdr:col>111</xdr:col>
      <xdr:colOff>177800</xdr:colOff>
      <xdr:row>33</xdr:row>
      <xdr:rowOff>34707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5541192"/>
          <a:ext cx="889000" cy="15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20483</xdr:rowOff>
    </xdr:from>
    <xdr:to>
      <xdr:col>112</xdr:col>
      <xdr:colOff>38100</xdr:colOff>
      <xdr:row>36</xdr:row>
      <xdr:rowOff>122083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19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113210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28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34707</xdr:rowOff>
    </xdr:from>
    <xdr:to>
      <xdr:col>107</xdr:col>
      <xdr:colOff>50800</xdr:colOff>
      <xdr:row>33</xdr:row>
      <xdr:rowOff>142803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5692557"/>
          <a:ext cx="889000" cy="10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29790</xdr:rowOff>
    </xdr:from>
    <xdr:to>
      <xdr:col>107</xdr:col>
      <xdr:colOff>101600</xdr:colOff>
      <xdr:row>36</xdr:row>
      <xdr:rowOff>131390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20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122517</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9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74386</xdr:rowOff>
    </xdr:from>
    <xdr:to>
      <xdr:col>102</xdr:col>
      <xdr:colOff>114300</xdr:colOff>
      <xdr:row>33</xdr:row>
      <xdr:rowOff>142803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5732236"/>
          <a:ext cx="889000" cy="6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164828</xdr:rowOff>
    </xdr:from>
    <xdr:to>
      <xdr:col>102</xdr:col>
      <xdr:colOff>165100</xdr:colOff>
      <xdr:row>36</xdr:row>
      <xdr:rowOff>94978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16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86105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5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6114</xdr:rowOff>
    </xdr:from>
    <xdr:to>
      <xdr:col>98</xdr:col>
      <xdr:colOff>38100</xdr:colOff>
      <xdr:row>37</xdr:row>
      <xdr:rowOff>107714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3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98841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4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144580</xdr:rowOff>
    </xdr:from>
    <xdr:to>
      <xdr:col>116</xdr:col>
      <xdr:colOff>114300</xdr:colOff>
      <xdr:row>33</xdr:row>
      <xdr:rowOff>74730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563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167457</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548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3992</xdr:rowOff>
    </xdr:from>
    <xdr:to>
      <xdr:col>112</xdr:col>
      <xdr:colOff>38100</xdr:colOff>
      <xdr:row>32</xdr:row>
      <xdr:rowOff>105592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549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122119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52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155357</xdr:rowOff>
    </xdr:from>
    <xdr:to>
      <xdr:col>107</xdr:col>
      <xdr:colOff>101600</xdr:colOff>
      <xdr:row>33</xdr:row>
      <xdr:rowOff>85507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564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102034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541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92003</xdr:rowOff>
    </xdr:from>
    <xdr:to>
      <xdr:col>102</xdr:col>
      <xdr:colOff>165100</xdr:colOff>
      <xdr:row>34</xdr:row>
      <xdr:rowOff>22153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574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38680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552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23586</xdr:rowOff>
    </xdr:from>
    <xdr:to>
      <xdr:col>98</xdr:col>
      <xdr:colOff>38100</xdr:colOff>
      <xdr:row>33</xdr:row>
      <xdr:rowOff>125186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568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141713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545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159969</xdr:rowOff>
    </xdr:from>
    <xdr:to>
      <xdr:col>116</xdr:col>
      <xdr:colOff>62864</xdr:colOff>
      <xdr:row>59</xdr:row>
      <xdr:rowOff>24181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32469"/>
          <a:ext cx="1269" cy="140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28008</xdr:rowOff>
    </xdr:from>
    <xdr:ext cx="378565"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43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24181</xdr:rowOff>
    </xdr:from>
    <xdr:to>
      <xdr:col>116</xdr:col>
      <xdr:colOff>152400</xdr:colOff>
      <xdr:row>59</xdr:row>
      <xdr:rowOff>24181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39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106646</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0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159969</xdr:rowOff>
    </xdr:from>
    <xdr:to>
      <xdr:col>116</xdr:col>
      <xdr:colOff>152400</xdr:colOff>
      <xdr:row>50</xdr:row>
      <xdr:rowOff>159969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3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86055</xdr:rowOff>
    </xdr:from>
    <xdr:to>
      <xdr:col>116</xdr:col>
      <xdr:colOff>63500</xdr:colOff>
      <xdr:row>56</xdr:row>
      <xdr:rowOff>98171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687255"/>
          <a:ext cx="8382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10583</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440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159156</xdr:rowOff>
    </xdr:from>
    <xdr:to>
      <xdr:col>116</xdr:col>
      <xdr:colOff>114300</xdr:colOff>
      <xdr:row>56</xdr:row>
      <xdr:rowOff>89306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58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98171</xdr:rowOff>
    </xdr:from>
    <xdr:to>
      <xdr:col>111</xdr:col>
      <xdr:colOff>177800</xdr:colOff>
      <xdr:row>56</xdr:row>
      <xdr:rowOff>104039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9699371"/>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83033</xdr:rowOff>
    </xdr:from>
    <xdr:to>
      <xdr:col>112</xdr:col>
      <xdr:colOff>38100</xdr:colOff>
      <xdr:row>56</xdr:row>
      <xdr:rowOff>13183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512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29710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28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95809</xdr:rowOff>
    </xdr:from>
    <xdr:to>
      <xdr:col>107</xdr:col>
      <xdr:colOff>50800</xdr:colOff>
      <xdr:row>56</xdr:row>
      <xdr:rowOff>104039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9697009"/>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144450</xdr:rowOff>
    </xdr:from>
    <xdr:to>
      <xdr:col>107</xdr:col>
      <xdr:colOff>101600</xdr:colOff>
      <xdr:row>56</xdr:row>
      <xdr:rowOff>74600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5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91127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3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95809</xdr:rowOff>
    </xdr:from>
    <xdr:to>
      <xdr:col>102</xdr:col>
      <xdr:colOff>114300</xdr:colOff>
      <xdr:row>56</xdr:row>
      <xdr:rowOff>112725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9697009"/>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134620</xdr:rowOff>
    </xdr:from>
    <xdr:to>
      <xdr:col>102</xdr:col>
      <xdr:colOff>165100</xdr:colOff>
      <xdr:row>56</xdr:row>
      <xdr:rowOff>64770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56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81297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33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44704</xdr:rowOff>
    </xdr:from>
    <xdr:to>
      <xdr:col>98</xdr:col>
      <xdr:colOff>38100</xdr:colOff>
      <xdr:row>56</xdr:row>
      <xdr:rowOff>146304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64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162831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42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35255</xdr:rowOff>
    </xdr:from>
    <xdr:to>
      <xdr:col>116</xdr:col>
      <xdr:colOff>114300</xdr:colOff>
      <xdr:row>56</xdr:row>
      <xdr:rowOff>136855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63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13682</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61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47371</xdr:rowOff>
    </xdr:from>
    <xdr:to>
      <xdr:col>112</xdr:col>
      <xdr:colOff>38100</xdr:colOff>
      <xdr:row>56</xdr:row>
      <xdr:rowOff>148971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64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140098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74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53239</xdr:rowOff>
    </xdr:from>
    <xdr:to>
      <xdr:col>107</xdr:col>
      <xdr:colOff>101600</xdr:colOff>
      <xdr:row>56</xdr:row>
      <xdr:rowOff>154839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65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145966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74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45009</xdr:rowOff>
    </xdr:from>
    <xdr:to>
      <xdr:col>102</xdr:col>
      <xdr:colOff>165100</xdr:colOff>
      <xdr:row>56</xdr:row>
      <xdr:rowOff>146609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64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137736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3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61925</xdr:rowOff>
    </xdr:from>
    <xdr:to>
      <xdr:col>98</xdr:col>
      <xdr:colOff>38100</xdr:colOff>
      <xdr:row>56</xdr:row>
      <xdr:rowOff>163525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6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154652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7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75197</xdr:rowOff>
    </xdr:from>
    <xdr:to>
      <xdr:col>116</xdr:col>
      <xdr:colOff>62864</xdr:colOff>
      <xdr:row>77</xdr:row>
      <xdr:rowOff>17475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48147"/>
          <a:ext cx="1269" cy="97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21302</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22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17475</xdr:rowOff>
    </xdr:from>
    <xdr:to>
      <xdr:col>116</xdr:col>
      <xdr:colOff>152400</xdr:colOff>
      <xdr:row>77</xdr:row>
      <xdr:rowOff>17475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21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21874</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2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75197</xdr:rowOff>
    </xdr:from>
    <xdr:to>
      <xdr:col>116</xdr:col>
      <xdr:colOff>152400</xdr:colOff>
      <xdr:row>71</xdr:row>
      <xdr:rowOff>75197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4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6426</xdr:rowOff>
    </xdr:from>
    <xdr:to>
      <xdr:col>116</xdr:col>
      <xdr:colOff>63500</xdr:colOff>
      <xdr:row>77</xdr:row>
      <xdr:rowOff>17475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3208076"/>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127588</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471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104711</xdr:rowOff>
    </xdr:from>
    <xdr:to>
      <xdr:col>116</xdr:col>
      <xdr:colOff>114300</xdr:colOff>
      <xdr:row>74</xdr:row>
      <xdr:rowOff>34861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6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159322</xdr:rowOff>
    </xdr:from>
    <xdr:to>
      <xdr:col>111</xdr:col>
      <xdr:colOff>177800</xdr:colOff>
      <xdr:row>77</xdr:row>
      <xdr:rowOff>6426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3189522"/>
          <a:ext cx="8890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3480</xdr:rowOff>
    </xdr:from>
    <xdr:to>
      <xdr:col>112</xdr:col>
      <xdr:colOff>38100</xdr:colOff>
      <xdr:row>74</xdr:row>
      <xdr:rowOff>105080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69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121607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46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159322</xdr:rowOff>
    </xdr:from>
    <xdr:to>
      <xdr:col>107</xdr:col>
      <xdr:colOff>50800</xdr:colOff>
      <xdr:row>77</xdr:row>
      <xdr:rowOff>61519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189522"/>
          <a:ext cx="889000" cy="7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52515</xdr:rowOff>
    </xdr:from>
    <xdr:to>
      <xdr:col>107</xdr:col>
      <xdr:colOff>101600</xdr:colOff>
      <xdr:row>74</xdr:row>
      <xdr:rowOff>154115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7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170642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51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61519</xdr:rowOff>
    </xdr:from>
    <xdr:to>
      <xdr:col>102</xdr:col>
      <xdr:colOff>114300</xdr:colOff>
      <xdr:row>78</xdr:row>
      <xdr:rowOff>15760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263169"/>
          <a:ext cx="889000" cy="12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74994</xdr:rowOff>
    </xdr:from>
    <xdr:to>
      <xdr:col>102</xdr:col>
      <xdr:colOff>165100</xdr:colOff>
      <xdr:row>75</xdr:row>
      <xdr:rowOff>5144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76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21671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53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51067</xdr:rowOff>
    </xdr:from>
    <xdr:to>
      <xdr:col>98</xdr:col>
      <xdr:colOff>38100</xdr:colOff>
      <xdr:row>75</xdr:row>
      <xdr:rowOff>152667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169194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8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138125</xdr:rowOff>
    </xdr:from>
    <xdr:to>
      <xdr:col>116</xdr:col>
      <xdr:colOff>114300</xdr:colOff>
      <xdr:row>77</xdr:row>
      <xdr:rowOff>68275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53052</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0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127076</xdr:rowOff>
    </xdr:from>
    <xdr:to>
      <xdr:col>112</xdr:col>
      <xdr:colOff>38100</xdr:colOff>
      <xdr:row>77</xdr:row>
      <xdr:rowOff>57226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48353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5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108522</xdr:rowOff>
    </xdr:from>
    <xdr:to>
      <xdr:col>107</xdr:col>
      <xdr:colOff>101600</xdr:colOff>
      <xdr:row>77</xdr:row>
      <xdr:rowOff>38672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3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29799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2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10719</xdr:rowOff>
    </xdr:from>
    <xdr:to>
      <xdr:col>102</xdr:col>
      <xdr:colOff>165100</xdr:colOff>
      <xdr:row>77</xdr:row>
      <xdr:rowOff>112319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1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103446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136410</xdr:rowOff>
    </xdr:from>
    <xdr:to>
      <xdr:col>98</xdr:col>
      <xdr:colOff>38100</xdr:colOff>
      <xdr:row>78</xdr:row>
      <xdr:rowOff>66560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33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57687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43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住民一人当たり歳出決算総額は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696,529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円となり、前年度比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6,131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円の増となっている。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107,141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円となり、前年度比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7,057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類似団体内では最大値となっている。「定員適正化計画」に基づき平成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年度から令和２年度までの５年間で職員数</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人（目標は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人の削減）の削減に努めたが、類似団体平均や全国平均と比較して大きく上回っていることから、令和３年度から令和７年度までの５年間の定員適正化計画で職員数の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人）の削減に努めていく。</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扶助費は、住民一人当たり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118,975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円となり、前年度比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6,070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円の増となっており、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定額減税補足給付金給付事業費の増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が大きな要因となっている。当市においては類似団体平均や全国平均と比較すると下回っているが、人口は毎年約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人程減少傾向にあり、高齢化が進行し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（令和６年度末高齢化率</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39.29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、１人当たりの医療費が増加傾向となっている。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普通建設事業費は、住民一人当たり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68,133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円となり、前年度比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579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。公共施設総合管理計画に基づいた保有施設の大規模改修や長寿命化改修が増加してきており、当該計画の第１期中期計画（平成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年度から９年間）の終期である令和８年度には行政財産の建物系施設の延床面積を概ね１割程度削減することを数値目標として取り組んでいく。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105,505
104,270
1,256.42
76,713,962
73,487,260
3,130,383
40,981,776
62,147,821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34544</xdr:rowOff>
    </xdr:from>
    <xdr:to>
      <xdr:col>24</xdr:col>
      <xdr:colOff>62865</xdr:colOff>
      <xdr:row>39</xdr:row>
      <xdr:rowOff>71882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78044"/>
          <a:ext cx="1270" cy="15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75709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6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71882</xdr:rowOff>
    </xdr:from>
    <xdr:to>
      <xdr:col>24</xdr:col>
      <xdr:colOff>152400</xdr:colOff>
      <xdr:row>39</xdr:row>
      <xdr:rowOff>71882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58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152671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34544</xdr:rowOff>
    </xdr:from>
    <xdr:to>
      <xdr:col>24</xdr:col>
      <xdr:colOff>152400</xdr:colOff>
      <xdr:row>30</xdr:row>
      <xdr:rowOff>34544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143510</xdr:rowOff>
    </xdr:from>
    <xdr:to>
      <xdr:col>24</xdr:col>
      <xdr:colOff>63500</xdr:colOff>
      <xdr:row>34</xdr:row>
      <xdr:rowOff>145796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458460"/>
          <a:ext cx="838200" cy="5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73423</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5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94996</xdr:rowOff>
    </xdr:from>
    <xdr:to>
      <xdr:col>24</xdr:col>
      <xdr:colOff>114300</xdr:colOff>
      <xdr:row>33</xdr:row>
      <xdr:rowOff>25146</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58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145796</xdr:rowOff>
    </xdr:from>
    <xdr:to>
      <xdr:col>19</xdr:col>
      <xdr:colOff>177800</xdr:colOff>
      <xdr:row>35</xdr:row>
      <xdr:rowOff>79502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7509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24130</xdr:rowOff>
    </xdr:from>
    <xdr:to>
      <xdr:col>20</xdr:col>
      <xdr:colOff>38100</xdr:colOff>
      <xdr:row>33</xdr:row>
      <xdr:rowOff>125730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6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142257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4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66548</xdr:rowOff>
    </xdr:from>
    <xdr:to>
      <xdr:col>15</xdr:col>
      <xdr:colOff>50800</xdr:colOff>
      <xdr:row>35</xdr:row>
      <xdr:rowOff>79502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95848"/>
          <a:ext cx="889000" cy="18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110998</xdr:rowOff>
    </xdr:from>
    <xdr:to>
      <xdr:col>15</xdr:col>
      <xdr:colOff>101600</xdr:colOff>
      <xdr:row>34</xdr:row>
      <xdr:rowOff>41148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6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57675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4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148844</xdr:rowOff>
    </xdr:from>
    <xdr:to>
      <xdr:col>10</xdr:col>
      <xdr:colOff>114300</xdr:colOff>
      <xdr:row>34</xdr:row>
      <xdr:rowOff>66548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635244"/>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161290</xdr:rowOff>
    </xdr:from>
    <xdr:to>
      <xdr:col>10</xdr:col>
      <xdr:colOff>165100</xdr:colOff>
      <xdr:row>34</xdr:row>
      <xdr:rowOff>91440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1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107967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9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171196</xdr:rowOff>
    </xdr:from>
    <xdr:to>
      <xdr:col>6</xdr:col>
      <xdr:colOff>38100</xdr:colOff>
      <xdr:row>33</xdr:row>
      <xdr:rowOff>101346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6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92473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5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92710</xdr:rowOff>
    </xdr:from>
    <xdr:to>
      <xdr:col>24</xdr:col>
      <xdr:colOff>114300</xdr:colOff>
      <xdr:row>32</xdr:row>
      <xdr:rowOff>22860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40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115587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25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94996</xdr:rowOff>
    </xdr:from>
    <xdr:to>
      <xdr:col>20</xdr:col>
      <xdr:colOff>38100</xdr:colOff>
      <xdr:row>35</xdr:row>
      <xdr:rowOff>25146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2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16273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01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28702</xdr:rowOff>
    </xdr:from>
    <xdr:to>
      <xdr:col>15</xdr:col>
      <xdr:colOff>101600</xdr:colOff>
      <xdr:row>35</xdr:row>
      <xdr:rowOff>130302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2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121429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15748</xdr:rowOff>
    </xdr:from>
    <xdr:to>
      <xdr:col>10</xdr:col>
      <xdr:colOff>165100</xdr:colOff>
      <xdr:row>34</xdr:row>
      <xdr:rowOff>117348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4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108475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9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98044</xdr:rowOff>
    </xdr:from>
    <xdr:to>
      <xdr:col>6</xdr:col>
      <xdr:colOff>38100</xdr:colOff>
      <xdr:row>33</xdr:row>
      <xdr:rowOff>28194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44721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5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152286</xdr:rowOff>
    </xdr:from>
    <xdr:to>
      <xdr:col>24</xdr:col>
      <xdr:colOff>62865</xdr:colOff>
      <xdr:row>59</xdr:row>
      <xdr:rowOff>121603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24786"/>
          <a:ext cx="1270" cy="1512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125430</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24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121603</xdr:rowOff>
    </xdr:from>
    <xdr:to>
      <xdr:col>24</xdr:col>
      <xdr:colOff>152400</xdr:colOff>
      <xdr:row>59</xdr:row>
      <xdr:rowOff>121603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237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98963</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0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152286</xdr:rowOff>
    </xdr:from>
    <xdr:to>
      <xdr:col>24</xdr:col>
      <xdr:colOff>152400</xdr:colOff>
      <xdr:row>50</xdr:row>
      <xdr:rowOff>152286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2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54711</xdr:rowOff>
    </xdr:from>
    <xdr:to>
      <xdr:col>24</xdr:col>
      <xdr:colOff>63500</xdr:colOff>
      <xdr:row>54</xdr:row>
      <xdr:rowOff>84633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313011"/>
          <a:ext cx="838200" cy="2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65523</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66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87096</xdr:rowOff>
    </xdr:from>
    <xdr:to>
      <xdr:col>24</xdr:col>
      <xdr:colOff>114300</xdr:colOff>
      <xdr:row>57</xdr:row>
      <xdr:rowOff>17246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6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158750</xdr:rowOff>
    </xdr:from>
    <xdr:to>
      <xdr:col>19</xdr:col>
      <xdr:colOff>177800</xdr:colOff>
      <xdr:row>54</xdr:row>
      <xdr:rowOff>84633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074150"/>
          <a:ext cx="889000" cy="26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24320</xdr:rowOff>
    </xdr:from>
    <xdr:to>
      <xdr:col>20</xdr:col>
      <xdr:colOff>38100</xdr:colOff>
      <xdr:row>57</xdr:row>
      <xdr:rowOff>125920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7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117047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88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158750</xdr:rowOff>
    </xdr:from>
    <xdr:to>
      <xdr:col>15</xdr:col>
      <xdr:colOff>50800</xdr:colOff>
      <xdr:row>55</xdr:row>
      <xdr:rowOff>58103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074150"/>
          <a:ext cx="889000" cy="41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55575</xdr:rowOff>
    </xdr:from>
    <xdr:to>
      <xdr:col>15</xdr:col>
      <xdr:colOff>101600</xdr:colOff>
      <xdr:row>56</xdr:row>
      <xdr:rowOff>157175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65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148302</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74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22847</xdr:rowOff>
    </xdr:from>
    <xdr:to>
      <xdr:col>10</xdr:col>
      <xdr:colOff>114300</xdr:colOff>
      <xdr:row>55</xdr:row>
      <xdr:rowOff>58103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8766797"/>
          <a:ext cx="889000" cy="72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148869</xdr:rowOff>
    </xdr:from>
    <xdr:to>
      <xdr:col>10</xdr:col>
      <xdr:colOff>165100</xdr:colOff>
      <xdr:row>57</xdr:row>
      <xdr:rowOff>79019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7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70146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84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32486</xdr:rowOff>
    </xdr:from>
    <xdr:to>
      <xdr:col>6</xdr:col>
      <xdr:colOff>38100</xdr:colOff>
      <xdr:row>51</xdr:row>
      <xdr:rowOff>134086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877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125213</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886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3911</xdr:rowOff>
    </xdr:from>
    <xdr:to>
      <xdr:col>24</xdr:col>
      <xdr:colOff>114300</xdr:colOff>
      <xdr:row>54</xdr:row>
      <xdr:rowOff>105511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26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26788</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11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33833</xdr:rowOff>
    </xdr:from>
    <xdr:to>
      <xdr:col>20</xdr:col>
      <xdr:colOff>38100</xdr:colOff>
      <xdr:row>54</xdr:row>
      <xdr:rowOff>135433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29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151960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06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107950</xdr:rowOff>
    </xdr:from>
    <xdr:to>
      <xdr:col>15</xdr:col>
      <xdr:colOff>101600</xdr:colOff>
      <xdr:row>53</xdr:row>
      <xdr:rowOff>38100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02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54627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879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7303</xdr:rowOff>
    </xdr:from>
    <xdr:to>
      <xdr:col>10</xdr:col>
      <xdr:colOff>165100</xdr:colOff>
      <xdr:row>55</xdr:row>
      <xdr:rowOff>108903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4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125430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212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143497</xdr:rowOff>
    </xdr:from>
    <xdr:to>
      <xdr:col>6</xdr:col>
      <xdr:colOff>38100</xdr:colOff>
      <xdr:row>51</xdr:row>
      <xdr:rowOff>73647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871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90174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849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158380</xdr:rowOff>
    </xdr:from>
    <xdr:to>
      <xdr:col>24</xdr:col>
      <xdr:colOff>62865</xdr:colOff>
      <xdr:row>78</xdr:row>
      <xdr:rowOff>5511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880"/>
          <a:ext cx="1270" cy="121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9338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8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5511</xdr:rowOff>
    </xdr:from>
    <xdr:to>
      <xdr:col>24</xdr:col>
      <xdr:colOff>152400</xdr:colOff>
      <xdr:row>78</xdr:row>
      <xdr:rowOff>5511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7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105057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158380</xdr:rowOff>
    </xdr:from>
    <xdr:to>
      <xdr:col>24</xdr:col>
      <xdr:colOff>152400</xdr:colOff>
      <xdr:row>70</xdr:row>
      <xdr:rowOff>158380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45109</xdr:rowOff>
    </xdr:from>
    <xdr:to>
      <xdr:col>24</xdr:col>
      <xdr:colOff>63500</xdr:colOff>
      <xdr:row>77</xdr:row>
      <xdr:rowOff>82828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75309"/>
          <a:ext cx="838200" cy="20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77438</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5932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54561</xdr:rowOff>
    </xdr:from>
    <xdr:to>
      <xdr:col>24</xdr:col>
      <xdr:colOff>114300</xdr:colOff>
      <xdr:row>74</xdr:row>
      <xdr:rowOff>156161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4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47509</xdr:rowOff>
    </xdr:from>
    <xdr:to>
      <xdr:col>19</xdr:col>
      <xdr:colOff>177800</xdr:colOff>
      <xdr:row>77</xdr:row>
      <xdr:rowOff>82828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249159"/>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55916</xdr:rowOff>
    </xdr:from>
    <xdr:to>
      <xdr:col>20</xdr:col>
      <xdr:colOff>38100</xdr:colOff>
      <xdr:row>75</xdr:row>
      <xdr:rowOff>157516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2593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8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47509</xdr:rowOff>
    </xdr:from>
    <xdr:to>
      <xdr:col>15</xdr:col>
      <xdr:colOff>50800</xdr:colOff>
      <xdr:row>77</xdr:row>
      <xdr:rowOff>66825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49159"/>
          <a:ext cx="889000" cy="1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63347</xdr:rowOff>
    </xdr:from>
    <xdr:to>
      <xdr:col>15</xdr:col>
      <xdr:colOff>101600</xdr:colOff>
      <xdr:row>76</xdr:row>
      <xdr:rowOff>164947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10023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6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66825</xdr:rowOff>
    </xdr:from>
    <xdr:to>
      <xdr:col>10</xdr:col>
      <xdr:colOff>114300</xdr:colOff>
      <xdr:row>79</xdr:row>
      <xdr:rowOff>102454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68475"/>
          <a:ext cx="889000" cy="37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66759</xdr:rowOff>
    </xdr:from>
    <xdr:to>
      <xdr:col>10</xdr:col>
      <xdr:colOff>165100</xdr:colOff>
      <xdr:row>75</xdr:row>
      <xdr:rowOff>168359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2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13436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70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78009</xdr:rowOff>
    </xdr:from>
    <xdr:to>
      <xdr:col>6</xdr:col>
      <xdr:colOff>38100</xdr:colOff>
      <xdr:row>77</xdr:row>
      <xdr:rowOff>8159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0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24686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883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165759</xdr:rowOff>
    </xdr:from>
    <xdr:to>
      <xdr:col>24</xdr:col>
      <xdr:colOff>114300</xdr:colOff>
      <xdr:row>76</xdr:row>
      <xdr:rowOff>95909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2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144186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02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32028</xdr:rowOff>
    </xdr:from>
    <xdr:to>
      <xdr:col>20</xdr:col>
      <xdr:colOff>38100</xdr:colOff>
      <xdr:row>77</xdr:row>
      <xdr:rowOff>133628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3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124755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26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168159</xdr:rowOff>
    </xdr:from>
    <xdr:to>
      <xdr:col>15</xdr:col>
      <xdr:colOff>101600</xdr:colOff>
      <xdr:row>77</xdr:row>
      <xdr:rowOff>98309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9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89436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91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16025</xdr:rowOff>
    </xdr:from>
    <xdr:to>
      <xdr:col>10</xdr:col>
      <xdr:colOff>165100</xdr:colOff>
      <xdr:row>77</xdr:row>
      <xdr:rowOff>117625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108752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1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51654</xdr:rowOff>
    </xdr:from>
    <xdr:to>
      <xdr:col>6</xdr:col>
      <xdr:colOff>38100</xdr:colOff>
      <xdr:row>79</xdr:row>
      <xdr:rowOff>153254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59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144381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68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6263</xdr:rowOff>
    </xdr:from>
    <xdr:to>
      <xdr:col>24</xdr:col>
      <xdr:colOff>62865</xdr:colOff>
      <xdr:row>98</xdr:row>
      <xdr:rowOff>55510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08213"/>
          <a:ext cx="1270" cy="124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59337</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6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55510</xdr:rowOff>
    </xdr:from>
    <xdr:to>
      <xdr:col>24</xdr:col>
      <xdr:colOff>152400</xdr:colOff>
      <xdr:row>98</xdr:row>
      <xdr:rowOff>55510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57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124390</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8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6263</xdr:rowOff>
    </xdr:from>
    <xdr:to>
      <xdr:col>24</xdr:col>
      <xdr:colOff>152400</xdr:colOff>
      <xdr:row>91</xdr:row>
      <xdr:rowOff>6263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0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123338</xdr:rowOff>
    </xdr:from>
    <xdr:to>
      <xdr:col>24</xdr:col>
      <xdr:colOff>63500</xdr:colOff>
      <xdr:row>92</xdr:row>
      <xdr:rowOff>155049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5896738"/>
          <a:ext cx="838200" cy="3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146880</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091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168453</xdr:rowOff>
    </xdr:from>
    <xdr:to>
      <xdr:col>24</xdr:col>
      <xdr:colOff>114300</xdr:colOff>
      <xdr:row>94</xdr:row>
      <xdr:rowOff>98603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11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47476</xdr:rowOff>
    </xdr:from>
    <xdr:to>
      <xdr:col>19</xdr:col>
      <xdr:colOff>177800</xdr:colOff>
      <xdr:row>92</xdr:row>
      <xdr:rowOff>123338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5820876"/>
          <a:ext cx="889000" cy="7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76000</xdr:rowOff>
    </xdr:from>
    <xdr:to>
      <xdr:col>20</xdr:col>
      <xdr:colOff>38100</xdr:colOff>
      <xdr:row>95</xdr:row>
      <xdr:rowOff>6150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1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168727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28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42642</xdr:rowOff>
    </xdr:from>
    <xdr:to>
      <xdr:col>15</xdr:col>
      <xdr:colOff>50800</xdr:colOff>
      <xdr:row>92</xdr:row>
      <xdr:rowOff>47476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5816042"/>
          <a:ext cx="889000" cy="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161040</xdr:rowOff>
    </xdr:from>
    <xdr:to>
      <xdr:col>15</xdr:col>
      <xdr:colOff>101600</xdr:colOff>
      <xdr:row>94</xdr:row>
      <xdr:rowOff>91190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1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82317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19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42642</xdr:rowOff>
    </xdr:from>
    <xdr:to>
      <xdr:col>10</xdr:col>
      <xdr:colOff>114300</xdr:colOff>
      <xdr:row>93</xdr:row>
      <xdr:rowOff>164193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5816042"/>
          <a:ext cx="889000" cy="29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160355</xdr:rowOff>
    </xdr:from>
    <xdr:to>
      <xdr:col>10</xdr:col>
      <xdr:colOff>165100</xdr:colOff>
      <xdr:row>94</xdr:row>
      <xdr:rowOff>90505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10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81632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19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20907</xdr:rowOff>
    </xdr:from>
    <xdr:to>
      <xdr:col>6</xdr:col>
      <xdr:colOff>38100</xdr:colOff>
      <xdr:row>95</xdr:row>
      <xdr:rowOff>122507</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30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113634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0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104249</xdr:rowOff>
    </xdr:from>
    <xdr:to>
      <xdr:col>24</xdr:col>
      <xdr:colOff>114300</xdr:colOff>
      <xdr:row>93</xdr:row>
      <xdr:rowOff>34399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587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127126</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72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72538</xdr:rowOff>
    </xdr:from>
    <xdr:to>
      <xdr:col>20</xdr:col>
      <xdr:colOff>38100</xdr:colOff>
      <xdr:row>93</xdr:row>
      <xdr:rowOff>2688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584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19215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62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168126</xdr:rowOff>
    </xdr:from>
    <xdr:to>
      <xdr:col>15</xdr:col>
      <xdr:colOff>101600</xdr:colOff>
      <xdr:row>92</xdr:row>
      <xdr:rowOff>98276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577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114803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54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163292</xdr:rowOff>
    </xdr:from>
    <xdr:to>
      <xdr:col>10</xdr:col>
      <xdr:colOff>165100</xdr:colOff>
      <xdr:row>92</xdr:row>
      <xdr:rowOff>93442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576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109969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54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113393</xdr:rowOff>
    </xdr:from>
    <xdr:to>
      <xdr:col>6</xdr:col>
      <xdr:colOff>38100</xdr:colOff>
      <xdr:row>94</xdr:row>
      <xdr:rowOff>43543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05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60070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583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148844</xdr:rowOff>
    </xdr:from>
    <xdr:to>
      <xdr:col>54</xdr:col>
      <xdr:colOff>189865</xdr:colOff>
      <xdr:row>39</xdr:row>
      <xdr:rowOff>44259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20894"/>
          <a:ext cx="1270" cy="1609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48086</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44259</xdr:rowOff>
    </xdr:from>
    <xdr:to>
      <xdr:col>55</xdr:col>
      <xdr:colOff>88900</xdr:colOff>
      <xdr:row>39</xdr:row>
      <xdr:rowOff>44259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95521</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89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148844</xdr:rowOff>
    </xdr:from>
    <xdr:to>
      <xdr:col>55</xdr:col>
      <xdr:colOff>88900</xdr:colOff>
      <xdr:row>29</xdr:row>
      <xdr:rowOff>148844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41021</xdr:rowOff>
    </xdr:from>
    <xdr:to>
      <xdr:col>55</xdr:col>
      <xdr:colOff>0</xdr:colOff>
      <xdr:row>37</xdr:row>
      <xdr:rowOff>93218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384671"/>
          <a:ext cx="8382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38943</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82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60516</xdr:rowOff>
    </xdr:from>
    <xdr:to>
      <xdr:col>55</xdr:col>
      <xdr:colOff>50800</xdr:colOff>
      <xdr:row>37</xdr:row>
      <xdr:rowOff>162116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0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41021</xdr:rowOff>
    </xdr:from>
    <xdr:to>
      <xdr:col>50</xdr:col>
      <xdr:colOff>114300</xdr:colOff>
      <xdr:row>37</xdr:row>
      <xdr:rowOff>86551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384671"/>
          <a:ext cx="889000" cy="4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63754</xdr:rowOff>
    </xdr:from>
    <xdr:to>
      <xdr:col>50</xdr:col>
      <xdr:colOff>165100</xdr:colOff>
      <xdr:row>37</xdr:row>
      <xdr:rowOff>165354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156481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5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76073</xdr:rowOff>
    </xdr:from>
    <xdr:to>
      <xdr:col>45</xdr:col>
      <xdr:colOff>177800</xdr:colOff>
      <xdr:row>37</xdr:row>
      <xdr:rowOff>86551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419723"/>
          <a:ext cx="8890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42228</xdr:rowOff>
    </xdr:from>
    <xdr:to>
      <xdr:col>46</xdr:col>
      <xdr:colOff>38100</xdr:colOff>
      <xdr:row>37</xdr:row>
      <xdr:rowOff>143828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8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134955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47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76073</xdr:rowOff>
    </xdr:from>
    <xdr:to>
      <xdr:col>41</xdr:col>
      <xdr:colOff>50800</xdr:colOff>
      <xdr:row>37</xdr:row>
      <xdr:rowOff>86551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419723"/>
          <a:ext cx="8890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44514</xdr:rowOff>
    </xdr:from>
    <xdr:to>
      <xdr:col>41</xdr:col>
      <xdr:colOff>101600</xdr:colOff>
      <xdr:row>37</xdr:row>
      <xdr:rowOff>146114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8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137241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48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74803</xdr:rowOff>
    </xdr:from>
    <xdr:to>
      <xdr:col>36</xdr:col>
      <xdr:colOff>165100</xdr:colOff>
      <xdr:row>38</xdr:row>
      <xdr:rowOff>4953</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1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167530</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51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42418</xdr:rowOff>
    </xdr:from>
    <xdr:to>
      <xdr:col>55</xdr:col>
      <xdr:colOff>50800</xdr:colOff>
      <xdr:row>37</xdr:row>
      <xdr:rowOff>144018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38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65295</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23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161671</xdr:rowOff>
    </xdr:from>
    <xdr:to>
      <xdr:col>50</xdr:col>
      <xdr:colOff>165100</xdr:colOff>
      <xdr:row>37</xdr:row>
      <xdr:rowOff>91821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33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108348</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610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35751</xdr:rowOff>
    </xdr:from>
    <xdr:to>
      <xdr:col>46</xdr:col>
      <xdr:colOff>38100</xdr:colOff>
      <xdr:row>37</xdr:row>
      <xdr:rowOff>137351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37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153878</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615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25273</xdr:rowOff>
    </xdr:from>
    <xdr:to>
      <xdr:col>41</xdr:col>
      <xdr:colOff>101600</xdr:colOff>
      <xdr:row>37</xdr:row>
      <xdr:rowOff>126873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36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143400</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6144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35751</xdr:rowOff>
    </xdr:from>
    <xdr:to>
      <xdr:col>36</xdr:col>
      <xdr:colOff>165100</xdr:colOff>
      <xdr:row>37</xdr:row>
      <xdr:rowOff>137351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37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153878</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615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149606</xdr:rowOff>
    </xdr:from>
    <xdr:to>
      <xdr:col>54</xdr:col>
      <xdr:colOff>189865</xdr:colOff>
      <xdr:row>58</xdr:row>
      <xdr:rowOff>56909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893556"/>
          <a:ext cx="1270" cy="1107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60736</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00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56909</xdr:rowOff>
    </xdr:from>
    <xdr:to>
      <xdr:col>55</xdr:col>
      <xdr:colOff>88900</xdr:colOff>
      <xdr:row>58</xdr:row>
      <xdr:rowOff>56909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01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96283</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66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149606</xdr:rowOff>
    </xdr:from>
    <xdr:to>
      <xdr:col>55</xdr:col>
      <xdr:colOff>88900</xdr:colOff>
      <xdr:row>51</xdr:row>
      <xdr:rowOff>149606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9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149606</xdr:rowOff>
    </xdr:from>
    <xdr:to>
      <xdr:col>55</xdr:col>
      <xdr:colOff>0</xdr:colOff>
      <xdr:row>52</xdr:row>
      <xdr:rowOff>88360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8893556"/>
          <a:ext cx="838200" cy="11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103560</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533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125133</xdr:rowOff>
    </xdr:from>
    <xdr:to>
      <xdr:col>55</xdr:col>
      <xdr:colOff>50800</xdr:colOff>
      <xdr:row>56</xdr:row>
      <xdr:rowOff>55283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5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88360</xdr:rowOff>
    </xdr:from>
    <xdr:to>
      <xdr:col>50</xdr:col>
      <xdr:colOff>114300</xdr:colOff>
      <xdr:row>54</xdr:row>
      <xdr:rowOff>113659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003760"/>
          <a:ext cx="889000" cy="3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142640</xdr:rowOff>
    </xdr:from>
    <xdr:to>
      <xdr:col>50</xdr:col>
      <xdr:colOff>165100</xdr:colOff>
      <xdr:row>56</xdr:row>
      <xdr:rowOff>72790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57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63917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66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106382</xdr:rowOff>
    </xdr:from>
    <xdr:to>
      <xdr:col>45</xdr:col>
      <xdr:colOff>177800</xdr:colOff>
      <xdr:row>54</xdr:row>
      <xdr:rowOff>113659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364682"/>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151670</xdr:rowOff>
    </xdr:from>
    <xdr:to>
      <xdr:col>46</xdr:col>
      <xdr:colOff>38100</xdr:colOff>
      <xdr:row>56</xdr:row>
      <xdr:rowOff>81820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5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72947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67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3264</xdr:rowOff>
    </xdr:from>
    <xdr:to>
      <xdr:col>41</xdr:col>
      <xdr:colOff>50800</xdr:colOff>
      <xdr:row>54</xdr:row>
      <xdr:rowOff>106382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261564"/>
          <a:ext cx="889000" cy="10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27159</xdr:rowOff>
    </xdr:from>
    <xdr:to>
      <xdr:col>41</xdr:col>
      <xdr:colOff>101600</xdr:colOff>
      <xdr:row>56</xdr:row>
      <xdr:rowOff>128759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62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119886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72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166624</xdr:rowOff>
    </xdr:from>
    <xdr:to>
      <xdr:col>36</xdr:col>
      <xdr:colOff>165100</xdr:colOff>
      <xdr:row>57</xdr:row>
      <xdr:rowOff>96774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6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87901</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86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98806</xdr:rowOff>
    </xdr:from>
    <xdr:to>
      <xdr:col>55</xdr:col>
      <xdr:colOff>50800</xdr:colOff>
      <xdr:row>52</xdr:row>
      <xdr:rowOff>28956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884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51833</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879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37560</xdr:rowOff>
    </xdr:from>
    <xdr:to>
      <xdr:col>50</xdr:col>
      <xdr:colOff>165100</xdr:colOff>
      <xdr:row>52</xdr:row>
      <xdr:rowOff>139160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895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155687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872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62859</xdr:rowOff>
    </xdr:from>
    <xdr:to>
      <xdr:col>46</xdr:col>
      <xdr:colOff>38100</xdr:colOff>
      <xdr:row>54</xdr:row>
      <xdr:rowOff>164459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3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9536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09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55582</xdr:rowOff>
    </xdr:from>
    <xdr:to>
      <xdr:col>41</xdr:col>
      <xdr:colOff>101600</xdr:colOff>
      <xdr:row>54</xdr:row>
      <xdr:rowOff>157182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31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2259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08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123914</xdr:rowOff>
    </xdr:from>
    <xdr:to>
      <xdr:col>36</xdr:col>
      <xdr:colOff>165100</xdr:colOff>
      <xdr:row>54</xdr:row>
      <xdr:rowOff>54064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21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70591</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89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70853</xdr:rowOff>
    </xdr:from>
    <xdr:to>
      <xdr:col>54</xdr:col>
      <xdr:colOff>189865</xdr:colOff>
      <xdr:row>78</xdr:row>
      <xdr:rowOff>71425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72353"/>
          <a:ext cx="1270" cy="1372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75252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4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71425</xdr:rowOff>
    </xdr:from>
    <xdr:to>
      <xdr:col>55</xdr:col>
      <xdr:colOff>88900</xdr:colOff>
      <xdr:row>78</xdr:row>
      <xdr:rowOff>71425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17530</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84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70853</xdr:rowOff>
    </xdr:from>
    <xdr:to>
      <xdr:col>55</xdr:col>
      <xdr:colOff>88900</xdr:colOff>
      <xdr:row>70</xdr:row>
      <xdr:rowOff>70853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7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49403</xdr:rowOff>
    </xdr:from>
    <xdr:to>
      <xdr:col>55</xdr:col>
      <xdr:colOff>0</xdr:colOff>
      <xdr:row>74</xdr:row>
      <xdr:rowOff>163208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2736703"/>
          <a:ext cx="838200" cy="11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88269</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60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65392</xdr:rowOff>
    </xdr:from>
    <xdr:to>
      <xdr:col>55</xdr:col>
      <xdr:colOff>50800</xdr:colOff>
      <xdr:row>74</xdr:row>
      <xdr:rowOff>166992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275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144996</xdr:rowOff>
    </xdr:from>
    <xdr:to>
      <xdr:col>50</xdr:col>
      <xdr:colOff>114300</xdr:colOff>
      <xdr:row>74</xdr:row>
      <xdr:rowOff>49403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660846"/>
          <a:ext cx="889000" cy="7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133706</xdr:rowOff>
    </xdr:from>
    <xdr:to>
      <xdr:col>50</xdr:col>
      <xdr:colOff>165100</xdr:colOff>
      <xdr:row>74</xdr:row>
      <xdr:rowOff>63856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264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80383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42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144996</xdr:rowOff>
    </xdr:from>
    <xdr:to>
      <xdr:col>45</xdr:col>
      <xdr:colOff>177800</xdr:colOff>
      <xdr:row>74</xdr:row>
      <xdr:rowOff>12179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2660846"/>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156794</xdr:rowOff>
    </xdr:from>
    <xdr:to>
      <xdr:col>46</xdr:col>
      <xdr:colOff>38100</xdr:colOff>
      <xdr:row>74</xdr:row>
      <xdr:rowOff>86944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267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78071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76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111163</xdr:rowOff>
    </xdr:from>
    <xdr:to>
      <xdr:col>41</xdr:col>
      <xdr:colOff>50800</xdr:colOff>
      <xdr:row>74</xdr:row>
      <xdr:rowOff>12179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2627013"/>
          <a:ext cx="8890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63144</xdr:rowOff>
    </xdr:from>
    <xdr:to>
      <xdr:col>41</xdr:col>
      <xdr:colOff>101600</xdr:colOff>
      <xdr:row>74</xdr:row>
      <xdr:rowOff>164744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7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155871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84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98158</xdr:rowOff>
    </xdr:from>
    <xdr:to>
      <xdr:col>36</xdr:col>
      <xdr:colOff>165100</xdr:colOff>
      <xdr:row>74</xdr:row>
      <xdr:rowOff>28308</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61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19435</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7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112408</xdr:rowOff>
    </xdr:from>
    <xdr:to>
      <xdr:col>55</xdr:col>
      <xdr:colOff>50800</xdr:colOff>
      <xdr:row>75</xdr:row>
      <xdr:rowOff>42558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79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90835</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77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170053</xdr:rowOff>
    </xdr:from>
    <xdr:to>
      <xdr:col>50</xdr:col>
      <xdr:colOff>165100</xdr:colOff>
      <xdr:row>74</xdr:row>
      <xdr:rowOff>100203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68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91330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77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94196</xdr:rowOff>
    </xdr:from>
    <xdr:to>
      <xdr:col>46</xdr:col>
      <xdr:colOff>38100</xdr:colOff>
      <xdr:row>74</xdr:row>
      <xdr:rowOff>24346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61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40873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38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132829</xdr:rowOff>
    </xdr:from>
    <xdr:to>
      <xdr:col>41</xdr:col>
      <xdr:colOff>101600</xdr:colOff>
      <xdr:row>74</xdr:row>
      <xdr:rowOff>62979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64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79506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42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60363</xdr:rowOff>
    </xdr:from>
    <xdr:to>
      <xdr:col>36</xdr:col>
      <xdr:colOff>165100</xdr:colOff>
      <xdr:row>73</xdr:row>
      <xdr:rowOff>161963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57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7040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35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44652</xdr:rowOff>
    </xdr:from>
    <xdr:to>
      <xdr:col>54</xdr:col>
      <xdr:colOff>189865</xdr:colOff>
      <xdr:row>98</xdr:row>
      <xdr:rowOff>151523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646602"/>
          <a:ext cx="1270" cy="130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155350</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5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151523</xdr:rowOff>
    </xdr:from>
    <xdr:to>
      <xdr:col>55</xdr:col>
      <xdr:colOff>88900</xdr:colOff>
      <xdr:row>98</xdr:row>
      <xdr:rowOff>151523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53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162779</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42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44652</xdr:rowOff>
    </xdr:from>
    <xdr:to>
      <xdr:col>55</xdr:col>
      <xdr:colOff>88900</xdr:colOff>
      <xdr:row>91</xdr:row>
      <xdr:rowOff>44652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64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64850</xdr:rowOff>
    </xdr:from>
    <xdr:to>
      <xdr:col>55</xdr:col>
      <xdr:colOff>0</xdr:colOff>
      <xdr:row>96</xdr:row>
      <xdr:rowOff>81897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524050"/>
          <a:ext cx="8382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13443</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472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35016</xdr:rowOff>
    </xdr:from>
    <xdr:to>
      <xdr:col>55</xdr:col>
      <xdr:colOff>50800</xdr:colOff>
      <xdr:row>96</xdr:row>
      <xdr:rowOff>136616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49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14624</xdr:rowOff>
    </xdr:from>
    <xdr:to>
      <xdr:col>50</xdr:col>
      <xdr:colOff>114300</xdr:colOff>
      <xdr:row>96</xdr:row>
      <xdr:rowOff>64850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473824"/>
          <a:ext cx="889000" cy="5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124154</xdr:rowOff>
    </xdr:from>
    <xdr:to>
      <xdr:col>50</xdr:col>
      <xdr:colOff>165100</xdr:colOff>
      <xdr:row>97</xdr:row>
      <xdr:rowOff>54304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58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45431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67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14624</xdr:rowOff>
    </xdr:from>
    <xdr:to>
      <xdr:col>45</xdr:col>
      <xdr:colOff>177800</xdr:colOff>
      <xdr:row>96</xdr:row>
      <xdr:rowOff>66678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473824"/>
          <a:ext cx="889000" cy="5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74482</xdr:rowOff>
    </xdr:from>
    <xdr:to>
      <xdr:col>46</xdr:col>
      <xdr:colOff>38100</xdr:colOff>
      <xdr:row>97</xdr:row>
      <xdr:rowOff>4632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167209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62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66678</xdr:rowOff>
    </xdr:from>
    <xdr:to>
      <xdr:col>41</xdr:col>
      <xdr:colOff>50800</xdr:colOff>
      <xdr:row>96</xdr:row>
      <xdr:rowOff>74744</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525878"/>
          <a:ext cx="8890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82107</xdr:rowOff>
    </xdr:from>
    <xdr:to>
      <xdr:col>41</xdr:col>
      <xdr:colOff>101600</xdr:colOff>
      <xdr:row>97</xdr:row>
      <xdr:rowOff>12257</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54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3384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63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118390</xdr:rowOff>
    </xdr:from>
    <xdr:to>
      <xdr:col>36</xdr:col>
      <xdr:colOff>165100</xdr:colOff>
      <xdr:row>97</xdr:row>
      <xdr:rowOff>48540</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5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39667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67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31097</xdr:rowOff>
    </xdr:from>
    <xdr:to>
      <xdr:col>55</xdr:col>
      <xdr:colOff>50800</xdr:colOff>
      <xdr:row>96</xdr:row>
      <xdr:rowOff>132697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49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53974</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3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14050</xdr:rowOff>
    </xdr:from>
    <xdr:to>
      <xdr:col>50</xdr:col>
      <xdr:colOff>165100</xdr:colOff>
      <xdr:row>96</xdr:row>
      <xdr:rowOff>115650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47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132177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24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135274</xdr:rowOff>
    </xdr:from>
    <xdr:to>
      <xdr:col>46</xdr:col>
      <xdr:colOff>38100</xdr:colOff>
      <xdr:row>96</xdr:row>
      <xdr:rowOff>65424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42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81951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19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15878</xdr:rowOff>
    </xdr:from>
    <xdr:to>
      <xdr:col>41</xdr:col>
      <xdr:colOff>101600</xdr:colOff>
      <xdr:row>96</xdr:row>
      <xdr:rowOff>117478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47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134005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25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23944</xdr:rowOff>
    </xdr:from>
    <xdr:to>
      <xdr:col>36</xdr:col>
      <xdr:colOff>165100</xdr:colOff>
      <xdr:row>96</xdr:row>
      <xdr:rowOff>125544</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48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142071</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25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39225</xdr:rowOff>
    </xdr:from>
    <xdr:to>
      <xdr:col>85</xdr:col>
      <xdr:colOff>126364</xdr:colOff>
      <xdr:row>38</xdr:row>
      <xdr:rowOff>145143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54175"/>
          <a:ext cx="1269"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148970</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6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145143</xdr:rowOff>
    </xdr:from>
    <xdr:to>
      <xdr:col>86</xdr:col>
      <xdr:colOff>25400</xdr:colOff>
      <xdr:row>38</xdr:row>
      <xdr:rowOff>145143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6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157352</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2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39225</xdr:rowOff>
    </xdr:from>
    <xdr:to>
      <xdr:col>86</xdr:col>
      <xdr:colOff>25400</xdr:colOff>
      <xdr:row>31</xdr:row>
      <xdr:rowOff>39225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5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46954</xdr:rowOff>
    </xdr:from>
    <xdr:to>
      <xdr:col>85</xdr:col>
      <xdr:colOff>127000</xdr:colOff>
      <xdr:row>33</xdr:row>
      <xdr:rowOff>12555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5533354"/>
          <a:ext cx="838200" cy="13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3863</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5833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25436</xdr:rowOff>
    </xdr:from>
    <xdr:to>
      <xdr:col>85</xdr:col>
      <xdr:colOff>177800</xdr:colOff>
      <xdr:row>34</xdr:row>
      <xdr:rowOff>127036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58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46954</xdr:rowOff>
    </xdr:from>
    <xdr:to>
      <xdr:col>81</xdr:col>
      <xdr:colOff>50800</xdr:colOff>
      <xdr:row>32</xdr:row>
      <xdr:rowOff>125331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5533354"/>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67237</xdr:rowOff>
    </xdr:from>
    <xdr:to>
      <xdr:col>81</xdr:col>
      <xdr:colOff>101600</xdr:colOff>
      <xdr:row>34</xdr:row>
      <xdr:rowOff>168837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58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159964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98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125331</xdr:rowOff>
    </xdr:from>
    <xdr:to>
      <xdr:col>76</xdr:col>
      <xdr:colOff>114300</xdr:colOff>
      <xdr:row>33</xdr:row>
      <xdr:rowOff>41293</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5611731"/>
          <a:ext cx="889000" cy="8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42092</xdr:rowOff>
    </xdr:from>
    <xdr:to>
      <xdr:col>76</xdr:col>
      <xdr:colOff>165100</xdr:colOff>
      <xdr:row>35</xdr:row>
      <xdr:rowOff>143692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04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134819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3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60561</xdr:rowOff>
    </xdr:from>
    <xdr:to>
      <xdr:col>71</xdr:col>
      <xdr:colOff>177800</xdr:colOff>
      <xdr:row>33</xdr:row>
      <xdr:rowOff>41293</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5546961"/>
          <a:ext cx="889000" cy="15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18796</xdr:rowOff>
    </xdr:from>
    <xdr:to>
      <xdr:col>72</xdr:col>
      <xdr:colOff>38100</xdr:colOff>
      <xdr:row>35</xdr:row>
      <xdr:rowOff>120396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01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111523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11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70394</xdr:rowOff>
    </xdr:from>
    <xdr:to>
      <xdr:col>67</xdr:col>
      <xdr:colOff>101600</xdr:colOff>
      <xdr:row>37</xdr:row>
      <xdr:rowOff>544</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24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163121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33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133205</xdr:rowOff>
    </xdr:from>
    <xdr:to>
      <xdr:col>85</xdr:col>
      <xdr:colOff>177800</xdr:colOff>
      <xdr:row>33</xdr:row>
      <xdr:rowOff>63355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5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156082</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547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167604</xdr:rowOff>
    </xdr:from>
    <xdr:to>
      <xdr:col>81</xdr:col>
      <xdr:colOff>101600</xdr:colOff>
      <xdr:row>32</xdr:row>
      <xdr:rowOff>97754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54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114281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52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74531</xdr:rowOff>
    </xdr:from>
    <xdr:to>
      <xdr:col>76</xdr:col>
      <xdr:colOff>165100</xdr:colOff>
      <xdr:row>33</xdr:row>
      <xdr:rowOff>4681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556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21208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533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161943</xdr:rowOff>
    </xdr:from>
    <xdr:to>
      <xdr:col>72</xdr:col>
      <xdr:colOff>38100</xdr:colOff>
      <xdr:row>33</xdr:row>
      <xdr:rowOff>92093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564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108620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542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9761</xdr:rowOff>
    </xdr:from>
    <xdr:to>
      <xdr:col>67</xdr:col>
      <xdr:colOff>101600</xdr:colOff>
      <xdr:row>32</xdr:row>
      <xdr:rowOff>111361</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549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127888</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527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162858</xdr:rowOff>
    </xdr:from>
    <xdr:to>
      <xdr:col>85</xdr:col>
      <xdr:colOff>126364</xdr:colOff>
      <xdr:row>57</xdr:row>
      <xdr:rowOff>148455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9078258"/>
          <a:ext cx="1269" cy="84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152282</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992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148455</xdr:rowOff>
    </xdr:from>
    <xdr:to>
      <xdr:col>86</xdr:col>
      <xdr:colOff>25400</xdr:colOff>
      <xdr:row>57</xdr:row>
      <xdr:rowOff>148455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992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109535</xdr:rowOff>
    </xdr:from>
    <xdr:ext cx="534377"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85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162858</xdr:rowOff>
    </xdr:from>
    <xdr:to>
      <xdr:col>86</xdr:col>
      <xdr:colOff>25400</xdr:colOff>
      <xdr:row>52</xdr:row>
      <xdr:rowOff>162858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9078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47048</xdr:rowOff>
    </xdr:from>
    <xdr:to>
      <xdr:col>85</xdr:col>
      <xdr:colOff>127000</xdr:colOff>
      <xdr:row>54</xdr:row>
      <xdr:rowOff>163246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305348"/>
          <a:ext cx="838200" cy="1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19549</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449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41122</xdr:rowOff>
    </xdr:from>
    <xdr:to>
      <xdr:col>85</xdr:col>
      <xdr:colOff>177800</xdr:colOff>
      <xdr:row>55</xdr:row>
      <xdr:rowOff>142722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4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145758</xdr:rowOff>
    </xdr:from>
    <xdr:to>
      <xdr:col>81</xdr:col>
      <xdr:colOff>50800</xdr:colOff>
      <xdr:row>54</xdr:row>
      <xdr:rowOff>47048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8718258"/>
          <a:ext cx="889000" cy="58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119075</xdr:rowOff>
    </xdr:from>
    <xdr:to>
      <xdr:col>81</xdr:col>
      <xdr:colOff>101600</xdr:colOff>
      <xdr:row>56</xdr:row>
      <xdr:rowOff>49225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5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40352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6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145758</xdr:rowOff>
    </xdr:from>
    <xdr:to>
      <xdr:col>76</xdr:col>
      <xdr:colOff>114300</xdr:colOff>
      <xdr:row>53</xdr:row>
      <xdr:rowOff>109731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8718258"/>
          <a:ext cx="889000" cy="47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34219</xdr:rowOff>
    </xdr:from>
    <xdr:to>
      <xdr:col>76</xdr:col>
      <xdr:colOff>165100</xdr:colOff>
      <xdr:row>56</xdr:row>
      <xdr:rowOff>135819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6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126946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72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109731</xdr:rowOff>
    </xdr:from>
    <xdr:to>
      <xdr:col>71</xdr:col>
      <xdr:colOff>177800</xdr:colOff>
      <xdr:row>53</xdr:row>
      <xdr:rowOff>163223</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196581"/>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53239</xdr:rowOff>
    </xdr:from>
    <xdr:to>
      <xdr:col>72</xdr:col>
      <xdr:colOff>38100</xdr:colOff>
      <xdr:row>56</xdr:row>
      <xdr:rowOff>154839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5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145966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4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13142</xdr:rowOff>
    </xdr:from>
    <xdr:to>
      <xdr:col>67</xdr:col>
      <xdr:colOff>101600</xdr:colOff>
      <xdr:row>56</xdr:row>
      <xdr:rowOff>114742</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61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105869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0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112446</xdr:rowOff>
    </xdr:from>
    <xdr:to>
      <xdr:col>85</xdr:col>
      <xdr:colOff>177800</xdr:colOff>
      <xdr:row>55</xdr:row>
      <xdr:rowOff>42596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37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135323</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22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167698</xdr:rowOff>
    </xdr:from>
    <xdr:to>
      <xdr:col>81</xdr:col>
      <xdr:colOff>101600</xdr:colOff>
      <xdr:row>54</xdr:row>
      <xdr:rowOff>97848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2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114375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02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94958</xdr:rowOff>
    </xdr:from>
    <xdr:to>
      <xdr:col>76</xdr:col>
      <xdr:colOff>165100</xdr:colOff>
      <xdr:row>51</xdr:row>
      <xdr:rowOff>25108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866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49</xdr:row>
      <xdr:rowOff>41635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84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58931</xdr:rowOff>
    </xdr:from>
    <xdr:to>
      <xdr:col>72</xdr:col>
      <xdr:colOff>38100</xdr:colOff>
      <xdr:row>53</xdr:row>
      <xdr:rowOff>160531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14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5608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892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112423</xdr:rowOff>
    </xdr:from>
    <xdr:to>
      <xdr:col>67</xdr:col>
      <xdr:colOff>101600</xdr:colOff>
      <xdr:row>54</xdr:row>
      <xdr:rowOff>42573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19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59100</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897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93203</xdr:rowOff>
    </xdr:from>
    <xdr:to>
      <xdr:col>85</xdr:col>
      <xdr:colOff>126364</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266153"/>
          <a:ext cx="1269" cy="124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39880</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4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93203</xdr:rowOff>
    </xdr:from>
    <xdr:to>
      <xdr:col>86</xdr:col>
      <xdr:colOff>25400</xdr:colOff>
      <xdr:row>71</xdr:row>
      <xdr:rowOff>93203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26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47437</xdr:rowOff>
    </xdr:from>
    <xdr:to>
      <xdr:col>85</xdr:col>
      <xdr:colOff>127000</xdr:colOff>
      <xdr:row>78</xdr:row>
      <xdr:rowOff>8849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249087"/>
          <a:ext cx="838200" cy="13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266</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030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148839</xdr:rowOff>
    </xdr:from>
    <xdr:to>
      <xdr:col>85</xdr:col>
      <xdr:colOff>177800</xdr:colOff>
      <xdr:row>77</xdr:row>
      <xdr:rowOff>78989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17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35001</xdr:rowOff>
    </xdr:from>
    <xdr:to>
      <xdr:col>81</xdr:col>
      <xdr:colOff>50800</xdr:colOff>
      <xdr:row>77</xdr:row>
      <xdr:rowOff>47437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236651"/>
          <a:ext cx="8890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27132</xdr:rowOff>
    </xdr:from>
    <xdr:to>
      <xdr:col>81</xdr:col>
      <xdr:colOff>101600</xdr:colOff>
      <xdr:row>77</xdr:row>
      <xdr:rowOff>128732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22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119859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32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35001</xdr:rowOff>
    </xdr:from>
    <xdr:to>
      <xdr:col>76</xdr:col>
      <xdr:colOff>114300</xdr:colOff>
      <xdr:row>78</xdr:row>
      <xdr:rowOff>111034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3236651"/>
          <a:ext cx="889000" cy="24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55479</xdr:rowOff>
    </xdr:from>
    <xdr:to>
      <xdr:col>76</xdr:col>
      <xdr:colOff>165100</xdr:colOff>
      <xdr:row>77</xdr:row>
      <xdr:rowOff>157079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148206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125344</xdr:rowOff>
    </xdr:from>
    <xdr:to>
      <xdr:col>71</xdr:col>
      <xdr:colOff>177800</xdr:colOff>
      <xdr:row>78</xdr:row>
      <xdr:rowOff>111034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155544"/>
          <a:ext cx="889000" cy="32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57399</xdr:rowOff>
    </xdr:from>
    <xdr:to>
      <xdr:col>72</xdr:col>
      <xdr:colOff>38100</xdr:colOff>
      <xdr:row>75</xdr:row>
      <xdr:rowOff>158998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291614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4076</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269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62657</xdr:rowOff>
    </xdr:from>
    <xdr:to>
      <xdr:col>67</xdr:col>
      <xdr:colOff>101600</xdr:colOff>
      <xdr:row>77</xdr:row>
      <xdr:rowOff>164257</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264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155384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35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129499</xdr:rowOff>
    </xdr:from>
    <xdr:to>
      <xdr:col>85</xdr:col>
      <xdr:colOff>177800</xdr:colOff>
      <xdr:row>78</xdr:row>
      <xdr:rowOff>59649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3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107926</xdr:rowOff>
    </xdr:from>
    <xdr:ext cx="469744"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30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168087</xdr:rowOff>
    </xdr:from>
    <xdr:to>
      <xdr:col>81</xdr:col>
      <xdr:colOff>101600</xdr:colOff>
      <xdr:row>77</xdr:row>
      <xdr:rowOff>98237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19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114764</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46428" y="1297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155651</xdr:rowOff>
    </xdr:from>
    <xdr:to>
      <xdr:col>76</xdr:col>
      <xdr:colOff>165100</xdr:colOff>
      <xdr:row>77</xdr:row>
      <xdr:rowOff>85801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18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102328</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296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60234</xdr:rowOff>
    </xdr:from>
    <xdr:to>
      <xdr:col>72</xdr:col>
      <xdr:colOff>38100</xdr:colOff>
      <xdr:row>78</xdr:row>
      <xdr:rowOff>161834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43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152961</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4017" y="13526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74544</xdr:rowOff>
    </xdr:from>
    <xdr:to>
      <xdr:col>67</xdr:col>
      <xdr:colOff>101600</xdr:colOff>
      <xdr:row>77</xdr:row>
      <xdr:rowOff>4694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10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21221</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287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66396</xdr:rowOff>
    </xdr:from>
    <xdr:to>
      <xdr:col>85</xdr:col>
      <xdr:colOff>126364</xdr:colOff>
      <xdr:row>98</xdr:row>
      <xdr:rowOff>124974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668346"/>
          <a:ext cx="1269" cy="125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128801</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3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124974</xdr:rowOff>
    </xdr:from>
    <xdr:to>
      <xdr:col>86</xdr:col>
      <xdr:colOff>25400</xdr:colOff>
      <xdr:row>98</xdr:row>
      <xdr:rowOff>124974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2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13073</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4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66396</xdr:rowOff>
    </xdr:from>
    <xdr:to>
      <xdr:col>86</xdr:col>
      <xdr:colOff>25400</xdr:colOff>
      <xdr:row>91</xdr:row>
      <xdr:rowOff>66396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6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30335</xdr:rowOff>
    </xdr:from>
    <xdr:to>
      <xdr:col>85</xdr:col>
      <xdr:colOff>127000</xdr:colOff>
      <xdr:row>92</xdr:row>
      <xdr:rowOff>42430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5803735"/>
          <a:ext cx="838200" cy="1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98835</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15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120408</xdr:rowOff>
    </xdr:from>
    <xdr:to>
      <xdr:col>85</xdr:col>
      <xdr:colOff>177800</xdr:colOff>
      <xdr:row>95</xdr:row>
      <xdr:rowOff>50558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3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30335</xdr:rowOff>
    </xdr:from>
    <xdr:to>
      <xdr:col>81</xdr:col>
      <xdr:colOff>50800</xdr:colOff>
      <xdr:row>92</xdr:row>
      <xdr:rowOff>59785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5803735"/>
          <a:ext cx="889000" cy="2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113131</xdr:rowOff>
    </xdr:from>
    <xdr:to>
      <xdr:col>81</xdr:col>
      <xdr:colOff>101600</xdr:colOff>
      <xdr:row>95</xdr:row>
      <xdr:rowOff>43281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34408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2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59785</xdr:rowOff>
    </xdr:from>
    <xdr:to>
      <xdr:col>76</xdr:col>
      <xdr:colOff>114300</xdr:colOff>
      <xdr:row>92</xdr:row>
      <xdr:rowOff>102172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5833185"/>
          <a:ext cx="889000" cy="4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98920</xdr:rowOff>
    </xdr:from>
    <xdr:to>
      <xdr:col>76</xdr:col>
      <xdr:colOff>165100</xdr:colOff>
      <xdr:row>95</xdr:row>
      <xdr:rowOff>29070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20197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0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71577</xdr:rowOff>
    </xdr:from>
    <xdr:to>
      <xdr:col>71</xdr:col>
      <xdr:colOff>177800</xdr:colOff>
      <xdr:row>92</xdr:row>
      <xdr:rowOff>102172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5673527"/>
          <a:ext cx="889000" cy="20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11271</xdr:rowOff>
    </xdr:from>
    <xdr:to>
      <xdr:col>72</xdr:col>
      <xdr:colOff>38100</xdr:colOff>
      <xdr:row>95</xdr:row>
      <xdr:rowOff>112871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103998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9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29959</xdr:rowOff>
    </xdr:from>
    <xdr:to>
      <xdr:col>67</xdr:col>
      <xdr:colOff>101600</xdr:colOff>
      <xdr:row>96</xdr:row>
      <xdr:rowOff>131559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48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122686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8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163080</xdr:rowOff>
    </xdr:from>
    <xdr:to>
      <xdr:col>85</xdr:col>
      <xdr:colOff>177800</xdr:colOff>
      <xdr:row>92</xdr:row>
      <xdr:rowOff>93230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576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14507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61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150985</xdr:rowOff>
    </xdr:from>
    <xdr:to>
      <xdr:col>81</xdr:col>
      <xdr:colOff>101600</xdr:colOff>
      <xdr:row>92</xdr:row>
      <xdr:rowOff>81135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575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97662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52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8985</xdr:rowOff>
    </xdr:from>
    <xdr:to>
      <xdr:col>76</xdr:col>
      <xdr:colOff>165100</xdr:colOff>
      <xdr:row>92</xdr:row>
      <xdr:rowOff>110585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57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127112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5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51372</xdr:rowOff>
    </xdr:from>
    <xdr:to>
      <xdr:col>72</xdr:col>
      <xdr:colOff>38100</xdr:colOff>
      <xdr:row>92</xdr:row>
      <xdr:rowOff>152972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582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169499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59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20777</xdr:rowOff>
    </xdr:from>
    <xdr:to>
      <xdr:col>67</xdr:col>
      <xdr:colOff>101600</xdr:colOff>
      <xdr:row>91</xdr:row>
      <xdr:rowOff>122377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562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138904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3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24147</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36779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xdr:rowOff>
    </xdr:from>
    <xdr:to>
      <xdr:col>116</xdr:col>
      <xdr:colOff>114300</xdr:colOff>
      <xdr:row>38</xdr:row>
      <xdr:rowOff>102870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161290</xdr:rowOff>
    </xdr:from>
    <xdr:to>
      <xdr:col>112</xdr:col>
      <xdr:colOff>38100</xdr:colOff>
      <xdr:row>38</xdr:row>
      <xdr:rowOff>91440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107967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2801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163195</xdr:rowOff>
    </xdr:from>
    <xdr:to>
      <xdr:col>107</xdr:col>
      <xdr:colOff>101600</xdr:colOff>
      <xdr:row>38</xdr:row>
      <xdr:rowOff>93345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109872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282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163195</xdr:rowOff>
    </xdr:from>
    <xdr:to>
      <xdr:col>102</xdr:col>
      <xdr:colOff>165100</xdr:colOff>
      <xdr:row>38</xdr:row>
      <xdr:rowOff>93345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109872</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282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79375</xdr:rowOff>
    </xdr:from>
    <xdr:to>
      <xdr:col>98</xdr:col>
      <xdr:colOff>38100</xdr:colOff>
      <xdr:row>36</xdr:row>
      <xdr:rowOff>9525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26052</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5855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住民一人当たり歳出決算総額は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696,529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円となり、前年度比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6,131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円の増となっている。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民生費が最も多く住民一人当たり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194,793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円となり、前年度比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12,810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円の増となっているが、定額減税補足給付金給付事業費の増が大きな要因となっている。類似団体平均や全国平均と比較すると下回っているが、人口は毎年約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人程減少傾向にあり、高齢化が進行し（令和６年度末高齢化率</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39.29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％）、１人当たりの医療費が増加傾向となっている。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農林水産業費は、住民一人当たり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66,480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円となり、前年度比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5,785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の増となっており、類似団体平均や全国平均と比較すると大きく上回っている。地域資源活用総合交流促進施設整備事業費の増が大きな要因であるが、当市の主力産業のひとつである農業において、中山間地域等直接支払交付金や多面的機能支払交付金が多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教育費は、住民一人当たり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68,970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円となり、前年度比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5,083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円の減となったが、類似団体平均と比較して上回っている。大東地域において中学校再編整備事業が完了したことが、減少の要因となっている。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公債費は、住民一人当たり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83,106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円となり、前年度比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の減となっている。公共施設等総合管理計画に基づく取組を推進し、公共施設や設備の老朽化により増加する改修経費の抑制に努め、さらに機会を捉えて繰上償還の実施や新規発行を可能な範囲で抑制するなど、公債費の減少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内部事務費の縮減や外部委託を進めるなど行財政改革の推進により、実質収支額は継続的に黒字を確保している。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年度から標準財政規模の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％を目安に積み立てることとしている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「財政調整基金残高」については、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0.63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なったが、実質収支額が前年度より減（単年度収支が減）になったことにより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、実質単年度収支は▲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％であった。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令和６年度は全ての会計で赤字はなかった。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しかしながら、一般会計においては、今後、人口減少、高齢化の進行に伴う税収や普通交付税の減少などにより、一般財源の確保が厳しい状況となる見通しであること、また、それに伴い財政調整基金の取崩しなどによる財政運営を余儀なくされる見込みであることから、税収の徴収率向上による歳入確保や、義務的経費の削減等に取り組み、財政基盤の安定・強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76713962</v>
      </c>
      <c r="BO4" s="436"/>
      <c r="BP4" s="436"/>
      <c r="BQ4" s="436"/>
      <c r="BR4" s="436"/>
      <c r="BS4" s="436"/>
      <c r="BT4" s="436"/>
      <c r="BU4" s="437"/>
      <c r="BV4" s="435">
        <v>78505526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7.6</v>
      </c>
      <c r="CU4" s="576"/>
      <c r="CV4" s="576"/>
      <c r="CW4" s="576"/>
      <c r="CX4" s="576"/>
      <c r="CY4" s="576"/>
      <c r="CZ4" s="576"/>
      <c r="DA4" s="577"/>
      <c r="DB4" s="575">
        <v>10</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73487260</v>
      </c>
      <c r="BO5" s="407"/>
      <c r="BP5" s="407"/>
      <c r="BQ5" s="407"/>
      <c r="BR5" s="407"/>
      <c r="BS5" s="407"/>
      <c r="BT5" s="407"/>
      <c r="BU5" s="408"/>
      <c r="BV5" s="406">
        <v>74255720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94.1</v>
      </c>
      <c r="CU5" s="404"/>
      <c r="CV5" s="404"/>
      <c r="CW5" s="404"/>
      <c r="CX5" s="404"/>
      <c r="CY5" s="404"/>
      <c r="CZ5" s="404"/>
      <c r="DA5" s="405"/>
      <c r="DB5" s="403">
        <v>94.4</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3226702</v>
      </c>
      <c r="BO6" s="407"/>
      <c r="BP6" s="407"/>
      <c r="BQ6" s="407"/>
      <c r="BR6" s="407"/>
      <c r="BS6" s="407"/>
      <c r="BT6" s="407"/>
      <c r="BU6" s="408"/>
      <c r="BV6" s="406">
        <v>4249806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94.3</v>
      </c>
      <c r="CU6" s="550"/>
      <c r="CV6" s="550"/>
      <c r="CW6" s="550"/>
      <c r="CX6" s="550"/>
      <c r="CY6" s="550"/>
      <c r="CZ6" s="550"/>
      <c r="DA6" s="551"/>
      <c r="DB6" s="549">
        <v>94.9</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96319</v>
      </c>
      <c r="BO7" s="407"/>
      <c r="BP7" s="407"/>
      <c r="BQ7" s="407"/>
      <c r="BR7" s="407"/>
      <c r="BS7" s="407"/>
      <c r="BT7" s="407"/>
      <c r="BU7" s="408"/>
      <c r="BV7" s="406">
        <v>198367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40981776</v>
      </c>
      <c r="CU7" s="407"/>
      <c r="CV7" s="407"/>
      <c r="CW7" s="407"/>
      <c r="CX7" s="407"/>
      <c r="CY7" s="407"/>
      <c r="CZ7" s="407"/>
      <c r="DA7" s="408"/>
      <c r="DB7" s="406">
        <v>40578043</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3130383</v>
      </c>
      <c r="BO8" s="407"/>
      <c r="BP8" s="407"/>
      <c r="BQ8" s="407"/>
      <c r="BR8" s="407"/>
      <c r="BS8" s="407"/>
      <c r="BT8" s="407"/>
      <c r="BU8" s="408"/>
      <c r="BV8" s="406">
        <v>4051439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0.37</v>
      </c>
      <c r="CU8" s="510"/>
      <c r="CV8" s="510"/>
      <c r="CW8" s="510"/>
      <c r="CX8" s="510"/>
      <c r="CY8" s="510"/>
      <c r="CZ8" s="510"/>
      <c r="DA8" s="511"/>
      <c r="DB8" s="509">
        <v>0.36</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111932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-921056</v>
      </c>
      <c r="BO9" s="407"/>
      <c r="BP9" s="407"/>
      <c r="BQ9" s="407"/>
      <c r="BR9" s="407"/>
      <c r="BS9" s="407"/>
      <c r="BT9" s="407"/>
      <c r="BU9" s="408"/>
      <c r="BV9" s="406">
        <v>-436512</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16.399999999999999</v>
      </c>
      <c r="CU9" s="404"/>
      <c r="CV9" s="404"/>
      <c r="CW9" s="404"/>
      <c r="CX9" s="404"/>
      <c r="CY9" s="404"/>
      <c r="CZ9" s="404"/>
      <c r="DA9" s="405"/>
      <c r="DB9" s="403">
        <v>16.2</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121583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788648</v>
      </c>
      <c r="BO10" s="407"/>
      <c r="BP10" s="407"/>
      <c r="BQ10" s="407"/>
      <c r="BR10" s="407"/>
      <c r="BS10" s="407"/>
      <c r="BT10" s="407"/>
      <c r="BU10" s="408"/>
      <c r="BV10" s="406">
        <v>873792</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105505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496556</v>
      </c>
      <c r="BO12" s="407"/>
      <c r="BP12" s="407"/>
      <c r="BQ12" s="407"/>
      <c r="BR12" s="407"/>
      <c r="BS12" s="407"/>
      <c r="BT12" s="407"/>
      <c r="BU12" s="408"/>
      <c r="BV12" s="406">
        <v>1178452</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104270</v>
      </c>
      <c r="S13" s="494"/>
      <c r="T13" s="494"/>
      <c r="U13" s="494"/>
      <c r="V13" s="495"/>
      <c r="W13" s="496" t="s">
        <v>131</v>
      </c>
      <c r="X13" s="392"/>
      <c r="Y13" s="392"/>
      <c r="Z13" s="392"/>
      <c r="AA13" s="392"/>
      <c r="AB13" s="393"/>
      <c r="AC13" s="359">
        <v>6785</v>
      </c>
      <c r="AD13" s="360"/>
      <c r="AE13" s="360"/>
      <c r="AF13" s="360"/>
      <c r="AG13" s="361"/>
      <c r="AH13" s="359">
        <v>7939</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-628964</v>
      </c>
      <c r="BO13" s="407"/>
      <c r="BP13" s="407"/>
      <c r="BQ13" s="407"/>
      <c r="BR13" s="407"/>
      <c r="BS13" s="407"/>
      <c r="BT13" s="407"/>
      <c r="BU13" s="408"/>
      <c r="BV13" s="406">
        <v>-741172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9.1</v>
      </c>
      <c r="CU13" s="404"/>
      <c r="CV13" s="404"/>
      <c r="CW13" s="404"/>
      <c r="CX13" s="404"/>
      <c r="CY13" s="404"/>
      <c r="CZ13" s="404"/>
      <c r="DA13" s="405"/>
      <c r="DB13" s="403">
        <v>9.5</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107555</v>
      </c>
      <c r="S14" s="494"/>
      <c r="T14" s="494"/>
      <c r="U14" s="494"/>
      <c r="V14" s="495"/>
      <c r="W14" s="497"/>
      <c r="X14" s="395"/>
      <c r="Y14" s="395"/>
      <c r="Z14" s="395"/>
      <c r="AA14" s="395"/>
      <c r="AB14" s="396"/>
      <c r="AC14" s="486">
        <v>12.2</v>
      </c>
      <c r="AD14" s="487"/>
      <c r="AE14" s="487"/>
      <c r="AF14" s="487"/>
      <c r="AG14" s="488"/>
      <c r="AH14" s="486">
        <v>13.4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43.1</v>
      </c>
      <c r="CU14" s="504"/>
      <c r="CV14" s="504"/>
      <c r="CW14" s="504"/>
      <c r="CX14" s="504"/>
      <c r="CY14" s="504"/>
      <c r="CZ14" s="504"/>
      <c r="DA14" s="505"/>
      <c r="DB14" s="503">
        <v>55</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106410</v>
      </c>
      <c r="S15" s="494"/>
      <c r="T15" s="494"/>
      <c r="U15" s="494"/>
      <c r="V15" s="495"/>
      <c r="W15" s="496" t="s">
        <v>137</v>
      </c>
      <c r="X15" s="392"/>
      <c r="Y15" s="392"/>
      <c r="Z15" s="392"/>
      <c r="AA15" s="392"/>
      <c r="AB15" s="393"/>
      <c r="AC15" s="359">
        <v>16571</v>
      </c>
      <c r="AD15" s="360"/>
      <c r="AE15" s="360"/>
      <c r="AF15" s="360"/>
      <c r="AG15" s="361"/>
      <c r="AH15" s="359">
        <v>18078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13765470</v>
      </c>
      <c r="BO15" s="436"/>
      <c r="BP15" s="436"/>
      <c r="BQ15" s="436"/>
      <c r="BR15" s="436"/>
      <c r="BS15" s="436"/>
      <c r="BT15" s="436"/>
      <c r="BU15" s="437"/>
      <c r="BV15" s="435">
        <v>13757451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29.9</v>
      </c>
      <c r="AD16" s="487"/>
      <c r="AE16" s="487"/>
      <c r="AF16" s="487"/>
      <c r="AG16" s="488"/>
      <c r="AH16" s="486">
        <v>30.5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37464133</v>
      </c>
      <c r="BO16" s="407"/>
      <c r="BP16" s="407"/>
      <c r="BQ16" s="407"/>
      <c r="BR16" s="407"/>
      <c r="BS16" s="407"/>
      <c r="BT16" s="407"/>
      <c r="BU16" s="408"/>
      <c r="BV16" s="406">
        <v>37011115</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32136</v>
      </c>
      <c r="AD17" s="360"/>
      <c r="AE17" s="360"/>
      <c r="AF17" s="360"/>
      <c r="AG17" s="361"/>
      <c r="AH17" s="359">
        <v>33328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17107810</v>
      </c>
      <c r="BO17" s="407"/>
      <c r="BP17" s="407"/>
      <c r="BQ17" s="407"/>
      <c r="BR17" s="407"/>
      <c r="BS17" s="407"/>
      <c r="BT17" s="407"/>
      <c r="BU17" s="408"/>
      <c r="BV17" s="406">
        <v>17105622</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1256.42</v>
      </c>
      <c r="M18" s="459"/>
      <c r="N18" s="459"/>
      <c r="O18" s="459"/>
      <c r="P18" s="459"/>
      <c r="Q18" s="459"/>
      <c r="R18" s="460"/>
      <c r="S18" s="460"/>
      <c r="T18" s="460"/>
      <c r="U18" s="460"/>
      <c r="V18" s="461"/>
      <c r="W18" s="477"/>
      <c r="X18" s="478"/>
      <c r="Y18" s="478"/>
      <c r="Z18" s="478"/>
      <c r="AA18" s="478"/>
      <c r="AB18" s="502"/>
      <c r="AC18" s="376">
        <v>57.9</v>
      </c>
      <c r="AD18" s="377"/>
      <c r="AE18" s="377"/>
      <c r="AF18" s="377"/>
      <c r="AG18" s="462"/>
      <c r="AH18" s="376">
        <v>56.2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39123197</v>
      </c>
      <c r="BO18" s="407"/>
      <c r="BP18" s="407"/>
      <c r="BQ18" s="407"/>
      <c r="BR18" s="407"/>
      <c r="BS18" s="407"/>
      <c r="BT18" s="407"/>
      <c r="BU18" s="408"/>
      <c r="BV18" s="406">
        <v>38676773</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89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53049164</v>
      </c>
      <c r="BO19" s="407"/>
      <c r="BP19" s="407"/>
      <c r="BQ19" s="407"/>
      <c r="BR19" s="407"/>
      <c r="BS19" s="407"/>
      <c r="BT19" s="407"/>
      <c r="BU19" s="408"/>
      <c r="BV19" s="406">
        <v>55162873</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42232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62147821</v>
      </c>
      <c r="BO22" s="436"/>
      <c r="BP22" s="436"/>
      <c r="BQ22" s="436"/>
      <c r="BR22" s="436"/>
      <c r="BS22" s="436"/>
      <c r="BT22" s="436"/>
      <c r="BU22" s="437"/>
      <c r="BV22" s="435">
        <v>66837551</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59227314</v>
      </c>
      <c r="BO23" s="407"/>
      <c r="BP23" s="407"/>
      <c r="BQ23" s="407"/>
      <c r="BR23" s="407"/>
      <c r="BS23" s="407"/>
      <c r="BT23" s="407"/>
      <c r="BU23" s="408"/>
      <c r="BV23" s="406">
        <v>63509876</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8640</v>
      </c>
      <c r="R24" s="360"/>
      <c r="S24" s="360"/>
      <c r="T24" s="360"/>
      <c r="U24" s="360"/>
      <c r="V24" s="361"/>
      <c r="W24" s="449"/>
      <c r="X24" s="386"/>
      <c r="Y24" s="387"/>
      <c r="Z24" s="362" t="s">
        <v>162</v>
      </c>
      <c r="AA24" s="363"/>
      <c r="AB24" s="363"/>
      <c r="AC24" s="363"/>
      <c r="AD24" s="363"/>
      <c r="AE24" s="363"/>
      <c r="AF24" s="363"/>
      <c r="AG24" s="364"/>
      <c r="AH24" s="359">
        <v>1043</v>
      </c>
      <c r="AI24" s="360"/>
      <c r="AJ24" s="360"/>
      <c r="AK24" s="360"/>
      <c r="AL24" s="361"/>
      <c r="AM24" s="359">
        <v>3327170</v>
      </c>
      <c r="AN24" s="360"/>
      <c r="AO24" s="360"/>
      <c r="AP24" s="360"/>
      <c r="AQ24" s="360"/>
      <c r="AR24" s="361"/>
      <c r="AS24" s="359">
        <v>3190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44568310</v>
      </c>
      <c r="BO24" s="407"/>
      <c r="BP24" s="407"/>
      <c r="BQ24" s="407"/>
      <c r="BR24" s="407"/>
      <c r="BS24" s="407"/>
      <c r="BT24" s="407"/>
      <c r="BU24" s="408"/>
      <c r="BV24" s="406">
        <v>47418949</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2</v>
      </c>
      <c r="M25" s="360"/>
      <c r="N25" s="360"/>
      <c r="O25" s="360"/>
      <c r="P25" s="361"/>
      <c r="Q25" s="359">
        <v>6980</v>
      </c>
      <c r="R25" s="360"/>
      <c r="S25" s="360"/>
      <c r="T25" s="360"/>
      <c r="U25" s="360"/>
      <c r="V25" s="361"/>
      <c r="W25" s="449"/>
      <c r="X25" s="386"/>
      <c r="Y25" s="387"/>
      <c r="Z25" s="362" t="s">
        <v>165</v>
      </c>
      <c r="AA25" s="363"/>
      <c r="AB25" s="363"/>
      <c r="AC25" s="363"/>
      <c r="AD25" s="363"/>
      <c r="AE25" s="363"/>
      <c r="AF25" s="363"/>
      <c r="AG25" s="364"/>
      <c r="AH25" s="359">
        <v>217</v>
      </c>
      <c r="AI25" s="360"/>
      <c r="AJ25" s="360"/>
      <c r="AK25" s="360"/>
      <c r="AL25" s="361"/>
      <c r="AM25" s="359">
        <v>690060</v>
      </c>
      <c r="AN25" s="360"/>
      <c r="AO25" s="360"/>
      <c r="AP25" s="360"/>
      <c r="AQ25" s="360"/>
      <c r="AR25" s="361"/>
      <c r="AS25" s="359">
        <v>3180</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2115835</v>
      </c>
      <c r="BO25" s="436"/>
      <c r="BP25" s="436"/>
      <c r="BQ25" s="436"/>
      <c r="BR25" s="436"/>
      <c r="BS25" s="436"/>
      <c r="BT25" s="436"/>
      <c r="BU25" s="437"/>
      <c r="BV25" s="435">
        <v>2360304</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6170</v>
      </c>
      <c r="R26" s="360"/>
      <c r="S26" s="360"/>
      <c r="T26" s="360"/>
      <c r="U26" s="360"/>
      <c r="V26" s="361"/>
      <c r="W26" s="449"/>
      <c r="X26" s="386"/>
      <c r="Y26" s="387"/>
      <c r="Z26" s="362" t="s">
        <v>168</v>
      </c>
      <c r="AA26" s="417"/>
      <c r="AB26" s="417"/>
      <c r="AC26" s="417"/>
      <c r="AD26" s="417"/>
      <c r="AE26" s="417"/>
      <c r="AF26" s="417"/>
      <c r="AG26" s="418"/>
      <c r="AH26" s="359">
        <v>41</v>
      </c>
      <c r="AI26" s="360"/>
      <c r="AJ26" s="360"/>
      <c r="AK26" s="360"/>
      <c r="AL26" s="361"/>
      <c r="AM26" s="359">
        <v>128248</v>
      </c>
      <c r="AN26" s="360"/>
      <c r="AO26" s="360"/>
      <c r="AP26" s="360"/>
      <c r="AQ26" s="360"/>
      <c r="AR26" s="361"/>
      <c r="AS26" s="359">
        <v>3128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4990</v>
      </c>
      <c r="R27" s="360"/>
      <c r="S27" s="360"/>
      <c r="T27" s="360"/>
      <c r="U27" s="360"/>
      <c r="V27" s="361"/>
      <c r="W27" s="449"/>
      <c r="X27" s="386"/>
      <c r="Y27" s="387"/>
      <c r="Z27" s="362" t="s">
        <v>171</v>
      </c>
      <c r="AA27" s="363"/>
      <c r="AB27" s="363"/>
      <c r="AC27" s="363"/>
      <c r="AD27" s="363"/>
      <c r="AE27" s="363"/>
      <c r="AF27" s="363"/>
      <c r="AG27" s="364"/>
      <c r="AH27" s="359">
        <v>14</v>
      </c>
      <c r="AI27" s="360"/>
      <c r="AJ27" s="360"/>
      <c r="AK27" s="360"/>
      <c r="AL27" s="361"/>
      <c r="AM27" s="359">
        <v>41426</v>
      </c>
      <c r="AN27" s="360"/>
      <c r="AO27" s="360"/>
      <c r="AP27" s="360"/>
      <c r="AQ27" s="360"/>
      <c r="AR27" s="361"/>
      <c r="AS27" s="359">
        <v>2959</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3338000</v>
      </c>
      <c r="BO27" s="441"/>
      <c r="BP27" s="441"/>
      <c r="BQ27" s="441"/>
      <c r="BR27" s="441"/>
      <c r="BS27" s="441"/>
      <c r="BT27" s="441"/>
      <c r="BU27" s="442"/>
      <c r="BV27" s="440">
        <v>3338000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4400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3739836</v>
      </c>
      <c r="BO28" s="436"/>
      <c r="BP28" s="436"/>
      <c r="BQ28" s="436"/>
      <c r="BR28" s="436"/>
      <c r="BS28" s="436"/>
      <c r="BT28" s="436"/>
      <c r="BU28" s="437"/>
      <c r="BV28" s="435">
        <v>3447744</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24</v>
      </c>
      <c r="M29" s="360"/>
      <c r="N29" s="360"/>
      <c r="O29" s="360"/>
      <c r="P29" s="361"/>
      <c r="Q29" s="359">
        <v>4100</v>
      </c>
      <c r="R29" s="360"/>
      <c r="S29" s="360"/>
      <c r="T29" s="360"/>
      <c r="U29" s="360"/>
      <c r="V29" s="361"/>
      <c r="W29" s="450"/>
      <c r="X29" s="451"/>
      <c r="Y29" s="452"/>
      <c r="Z29" s="362" t="s">
        <v>177</v>
      </c>
      <c r="AA29" s="363"/>
      <c r="AB29" s="363"/>
      <c r="AC29" s="363"/>
      <c r="AD29" s="363"/>
      <c r="AE29" s="363"/>
      <c r="AF29" s="363"/>
      <c r="AG29" s="364"/>
      <c r="AH29" s="359">
        <v>1057</v>
      </c>
      <c r="AI29" s="360"/>
      <c r="AJ29" s="360"/>
      <c r="AK29" s="360"/>
      <c r="AL29" s="361"/>
      <c r="AM29" s="359">
        <v>3368596</v>
      </c>
      <c r="AN29" s="360"/>
      <c r="AO29" s="360"/>
      <c r="AP29" s="360"/>
      <c r="AQ29" s="360"/>
      <c r="AR29" s="361"/>
      <c r="AS29" s="359">
        <v>3187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11659515</v>
      </c>
      <c r="BO29" s="407"/>
      <c r="BP29" s="407"/>
      <c r="BQ29" s="407"/>
      <c r="BR29" s="407"/>
      <c r="BS29" s="407"/>
      <c r="BT29" s="407"/>
      <c r="BU29" s="408"/>
      <c r="BV29" s="406">
        <v>10662006</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4881207</v>
      </c>
      <c r="BO30" s="441"/>
      <c r="BP30" s="441"/>
      <c r="BQ30" s="441"/>
      <c r="BR30" s="441"/>
      <c r="BS30" s="441"/>
      <c r="BT30" s="441"/>
      <c r="BU30" s="442"/>
      <c r="BV30" s="440">
        <v>4926968</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5</v>
      </c>
      <c r="V34" s="354"/>
      <c r="W34" s="355" t="str">
        <f>IF('各会計、関係団体の財政状況及び健全化判断比率'!B28="","",'各会計、関係団体の財政状況及び健全化判断比率'!B28)</f>
        <v>国民健康保険特別会計（事業勘定）</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IF('各会計、関係団体の財政状況及び健全化判断比率'!B31="","",'各会計、関係団体の財政状況及び健全化判断比率'!B31)</f>
        <v>一関市水道事業</v>
      </c>
      <c r="AP34" s="355"/>
      <c r="AQ34" s="355"/>
      <c r="AR34" s="355"/>
      <c r="AS34" s="355"/>
      <c r="AT34" s="355"/>
      <c r="AU34" s="355"/>
      <c r="AV34" s="355"/>
      <c r="AW34" s="355"/>
      <c r="AX34" s="355"/>
      <c r="AY34" s="355"/>
      <c r="AZ34" s="355"/>
      <c r="BA34" s="355"/>
      <c r="BB34" s="355"/>
      <c r="BC34" s="355"/>
      <c r="BD34" s="163"/>
      <c r="BE34" s="354">
        <f>IF(BG34="","",MAX(C34:D43,U34:V43,AM34:AN43)+1)</f>
        <v>12</v>
      </c>
      <c r="BF34" s="354"/>
      <c r="BG34" s="355" t="str">
        <f>IF('各会計、関係団体の財政状況及び健全化判断比率'!B35="","",'各会計、関係団体の財政状況及び健全化判断比率'!B35)</f>
        <v>浄化槽事業</v>
      </c>
      <c r="BH34" s="355"/>
      <c r="BI34" s="355"/>
      <c r="BJ34" s="355"/>
      <c r="BK34" s="355"/>
      <c r="BL34" s="355"/>
      <c r="BM34" s="355"/>
      <c r="BN34" s="355"/>
      <c r="BO34" s="355"/>
      <c r="BP34" s="355"/>
      <c r="BQ34" s="355"/>
      <c r="BR34" s="355"/>
      <c r="BS34" s="355"/>
      <c r="BT34" s="355"/>
      <c r="BU34" s="355"/>
      <c r="BV34" s="163"/>
      <c r="BW34" s="354">
        <f>IF(BY34="","",MAX(C34:D43,U34:V43,AM34:AN43,BE34:BF43)+1)</f>
        <v>14</v>
      </c>
      <c r="BX34" s="354"/>
      <c r="BY34" s="355" t="str">
        <f>IF('各会計、関係団体の財政状況及び健全化判断比率'!B68="","",'各会計、関係団体の財政状況及び健全化判断比率'!B68)</f>
        <v>一関地区広域行政組合（一般会計）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20</v>
      </c>
      <c r="CP34" s="354"/>
      <c r="CQ34" s="355" t="str">
        <f>IF('各会計、関係団体の財政状況及び健全化判断比率'!BS7="","",'各会計、関係団体の財政状況及び健全化判断比率'!BS7)</f>
        <v>岩手県南技術研究センター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都市施設等管理特別会計</v>
      </c>
      <c r="F35" s="355"/>
      <c r="G35" s="355"/>
      <c r="H35" s="355"/>
      <c r="I35" s="355"/>
      <c r="J35" s="355"/>
      <c r="K35" s="355"/>
      <c r="L35" s="355"/>
      <c r="M35" s="355"/>
      <c r="N35" s="355"/>
      <c r="O35" s="355"/>
      <c r="P35" s="355"/>
      <c r="Q35" s="355"/>
      <c r="R35" s="355"/>
      <c r="S35" s="355"/>
      <c r="T35" s="163"/>
      <c r="U35" s="354">
        <f>IF(W35="","",U34+1)</f>
        <v>6</v>
      </c>
      <c r="V35" s="354"/>
      <c r="W35" s="355" t="str">
        <f>IF('各会計、関係団体の財政状況及び健全化判断比率'!B29="","",'各会計、関係団体の財政状況及び健全化判断比率'!B29)</f>
        <v>国民健康保険特別会計（直営診療施設勘定）</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IF('各会計、関係団体の財政状況及び健全化判断比率'!B32="","",'各会計、関係団体の財政状況及び健全化判断比率'!B32)</f>
        <v>一関市工業用水道事業</v>
      </c>
      <c r="AP35" s="355"/>
      <c r="AQ35" s="355"/>
      <c r="AR35" s="355"/>
      <c r="AS35" s="355"/>
      <c r="AT35" s="355"/>
      <c r="AU35" s="355"/>
      <c r="AV35" s="355"/>
      <c r="AW35" s="355"/>
      <c r="AX35" s="355"/>
      <c r="AY35" s="355"/>
      <c r="AZ35" s="355"/>
      <c r="BA35" s="355"/>
      <c r="BB35" s="355"/>
      <c r="BC35" s="355"/>
      <c r="BD35" s="163"/>
      <c r="BE35" s="354">
        <f t="shared" ref="BE35:BE43" si="1">IF(BG35="","",BE34+1)</f>
        <v>13</v>
      </c>
      <c r="BF35" s="354"/>
      <c r="BG35" s="355" t="str">
        <f>IF('各会計、関係団体の財政状況及び健全化判断比率'!B36="","",'各会計、関係団体の財政状況及び健全化判断比率'!B36)</f>
        <v>工業団地整備事業</v>
      </c>
      <c r="BH35" s="355"/>
      <c r="BI35" s="355"/>
      <c r="BJ35" s="355"/>
      <c r="BK35" s="355"/>
      <c r="BL35" s="355"/>
      <c r="BM35" s="355"/>
      <c r="BN35" s="355"/>
      <c r="BO35" s="355"/>
      <c r="BP35" s="355"/>
      <c r="BQ35" s="355"/>
      <c r="BR35" s="355"/>
      <c r="BS35" s="355"/>
      <c r="BT35" s="355"/>
      <c r="BU35" s="355"/>
      <c r="BV35" s="163"/>
      <c r="BW35" s="354">
        <f t="shared" ref="BW35:BW43" si="2">IF(BY35="","",BW34+1)</f>
        <v>15</v>
      </c>
      <c r="BX35" s="354"/>
      <c r="BY35" s="355" t="str">
        <f>IF('各会計、関係団体の財政状況及び健全化判断比率'!B69="","",'各会計、関係団体の財政状況及び健全化判断比率'!B69)</f>
        <v>一関地区広域行政組合（特別会計）</v>
      </c>
      <c r="BZ35" s="355"/>
      <c r="CA35" s="355"/>
      <c r="CB35" s="355"/>
      <c r="CC35" s="355"/>
      <c r="CD35" s="355"/>
      <c r="CE35" s="355"/>
      <c r="CF35" s="355"/>
      <c r="CG35" s="355"/>
      <c r="CH35" s="355"/>
      <c r="CI35" s="355"/>
      <c r="CJ35" s="355"/>
      <c r="CK35" s="355"/>
      <c r="CL35" s="355"/>
      <c r="CM35" s="355"/>
      <c r="CN35" s="163"/>
      <c r="CO35" s="354">
        <f t="shared" ref="CO35:CO43" si="3">IF(CQ35="","",CO34+1)</f>
        <v>21</v>
      </c>
      <c r="CP35" s="354"/>
      <c r="CQ35" s="355" t="str">
        <f>IF('各会計、関係団体の財政状況及び健全化判断比率'!BS8="","",'各会計、関係団体の財政状況及び健全化判断比率'!BS8)</f>
        <v>一関地区土地開発公社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f>IF(E36="","",C35+1)</f>
        <v>3</v>
      </c>
      <c r="D36" s="354"/>
      <c r="E36" s="355" t="str">
        <f>IF('各会計、関係団体の財政状況及び健全化判断比率'!B9="","",'各会計、関係団体の財政状況及び健全化判断比率'!B9)</f>
        <v>市営バス事業特別会計</v>
      </c>
      <c r="F36" s="355"/>
      <c r="G36" s="355"/>
      <c r="H36" s="355"/>
      <c r="I36" s="355"/>
      <c r="J36" s="355"/>
      <c r="K36" s="355"/>
      <c r="L36" s="355"/>
      <c r="M36" s="355"/>
      <c r="N36" s="355"/>
      <c r="O36" s="355"/>
      <c r="P36" s="355"/>
      <c r="Q36" s="355"/>
      <c r="R36" s="355"/>
      <c r="S36" s="355"/>
      <c r="T36" s="163"/>
      <c r="U36" s="354">
        <f t="shared" ref="U36:U43" si="4">IF(W36="","",U35+1)</f>
        <v>7</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10</v>
      </c>
      <c r="AN36" s="354"/>
      <c r="AO36" s="355" t="str">
        <f>IF('各会計、関係団体の財政状況及び健全化判断比率'!B33="","",'各会計、関係団体の財政状況及び健全化判断比率'!B33)</f>
        <v>一関市下水道事業</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16</v>
      </c>
      <c r="BX36" s="354"/>
      <c r="BY36" s="355" t="str">
        <f>IF('各会計、関係団体の財政状況及び健全化判断比率'!B70="","",'各会計、関係団体の財政状況及び健全化判断比率'!B70)</f>
        <v>岩手県市町村総合事務組合（一般会計）</v>
      </c>
      <c r="BZ36" s="355"/>
      <c r="CA36" s="355"/>
      <c r="CB36" s="355"/>
      <c r="CC36" s="355"/>
      <c r="CD36" s="355"/>
      <c r="CE36" s="355"/>
      <c r="CF36" s="355"/>
      <c r="CG36" s="355"/>
      <c r="CH36" s="355"/>
      <c r="CI36" s="355"/>
      <c r="CJ36" s="355"/>
      <c r="CK36" s="355"/>
      <c r="CL36" s="355"/>
      <c r="CM36" s="355"/>
      <c r="CN36" s="163"/>
      <c r="CO36" s="354">
        <f t="shared" si="3"/>
        <v>22</v>
      </c>
      <c r="CP36" s="354"/>
      <c r="CQ36" s="355" t="str">
        <f>IF('各会計、関係団体の財政状況及び健全化判断比率'!BS9="","",'各会計、関係団体の財政状況及び健全化判断比率'!BS9)</f>
        <v>花泉観光開発</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f>IF(E37="","",C36+1)</f>
        <v>4</v>
      </c>
      <c r="D37" s="354"/>
      <c r="E37" s="355" t="str">
        <f>IF('各会計、関係団体の財政状況及び健全化判断比率'!B10="","",'各会計、関係団体の財政状況及び健全化判断比率'!B10)</f>
        <v>工業団地整備事業特別会計</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f t="shared" si="0"/>
        <v>11</v>
      </c>
      <c r="AN37" s="354"/>
      <c r="AO37" s="355" t="str">
        <f>IF('各会計、関係団体の財政状況及び健全化判断比率'!B34="","",'各会計、関係団体の財政状況及び健全化判断比率'!B34)</f>
        <v>一関市病院事業</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17</v>
      </c>
      <c r="BX37" s="354"/>
      <c r="BY37" s="355" t="str">
        <f>IF('各会計、関係団体の財政状況及び健全化判断比率'!B71="","",'各会計、関係団体の財政状況及び健全化判断比率'!B71)</f>
        <v>岩手県市町村総合事務組合（特別会計）</v>
      </c>
      <c r="BZ37" s="355"/>
      <c r="CA37" s="355"/>
      <c r="CB37" s="355"/>
      <c r="CC37" s="355"/>
      <c r="CD37" s="355"/>
      <c r="CE37" s="355"/>
      <c r="CF37" s="355"/>
      <c r="CG37" s="355"/>
      <c r="CH37" s="355"/>
      <c r="CI37" s="355"/>
      <c r="CJ37" s="355"/>
      <c r="CK37" s="355"/>
      <c r="CL37" s="355"/>
      <c r="CM37" s="355"/>
      <c r="CN37" s="163"/>
      <c r="CO37" s="354">
        <f t="shared" si="3"/>
        <v>23</v>
      </c>
      <c r="CP37" s="354"/>
      <c r="CQ37" s="355" t="str">
        <f>IF('各会計、関係団体の財政状況及び健全化判断比率'!BS10="","",'各会計、関係団体の財政状況及び健全化判断比率'!BS10)</f>
        <v>室根総合開発</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18</v>
      </c>
      <c r="BX38" s="354"/>
      <c r="BY38" s="355" t="str">
        <f>IF('各会計、関係団体の財政状況及び健全化判断比率'!B72="","",'各会計、関係団体の財政状況及び健全化判断比率'!B72)</f>
        <v>岩手県後期高齢者医療広域連合（一般会計）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19</v>
      </c>
      <c r="BX39" s="354"/>
      <c r="BY39" s="355" t="str">
        <f>IF('各会計、関係団体の財政状況及び健全化判断比率'!B73="","",'各会計、関係団体の財政状況及び健全化判断比率'!B73)</f>
        <v>岩手県後期高齢者医療広域連合（特別会計）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d8u/lmmfB9hIgpzW8LylmZB8oVbq8xayzpORsv9OpRDb1m+a/QkmWzXDvZPDHlWh0+I+WyRBCZ446J98WjF3nw==" saltValue="kyXfnbsAyHLyUC1PdIDdr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C000"/>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36" t="s">
        <v>539</v>
      </c>
      <c r="D34" s="1136"/>
      <c r="E34" s="1137"/>
      <c r="F34" s="32">
        <v>10.35</v>
      </c>
      <c r="G34" s="33">
        <v>10.14</v>
      </c>
      <c r="H34" s="33">
        <v>11.07</v>
      </c>
      <c r="I34" s="33">
        <v>9.9600000000000009</v>
      </c>
      <c r="J34" s="34">
        <v>7.63</v>
      </c>
      <c r="K34" s="22"/>
      <c r="L34" s="22"/>
      <c r="M34" s="22"/>
      <c r="N34" s="22"/>
      <c r="O34" s="22"/>
      <c r="P34" s="22"/>
    </row>
    <row r="35" spans="1:16" ht="39" customHeight="1" x14ac:dyDescent="0.15">
      <c r="A35" s="22"/>
      <c r="B35" s="35"/>
      <c r="C35" s="1132" t="s">
        <v>540</v>
      </c>
      <c r="D35" s="1132"/>
      <c r="E35" s="1133"/>
      <c r="F35" s="36">
        <v>4.4000000000000004</v>
      </c>
      <c r="G35" s="37">
        <v>5.0599999999999996</v>
      </c>
      <c r="H35" s="37">
        <v>4.4000000000000004</v>
      </c>
      <c r="I35" s="37">
        <v>4.29</v>
      </c>
      <c r="J35" s="38">
        <v>4.01</v>
      </c>
      <c r="K35" s="22"/>
      <c r="L35" s="22"/>
      <c r="M35" s="22"/>
      <c r="N35" s="22"/>
      <c r="O35" s="22"/>
      <c r="P35" s="22"/>
    </row>
    <row r="36" spans="1:16" ht="39" customHeight="1" x14ac:dyDescent="0.15">
      <c r="A36" s="22"/>
      <c r="B36" s="35"/>
      <c r="C36" s="1132" t="s">
        <v>541</v>
      </c>
      <c r="D36" s="1132"/>
      <c r="E36" s="1133"/>
      <c r="F36" s="36">
        <v>2.54</v>
      </c>
      <c r="G36" s="37">
        <v>2.96</v>
      </c>
      <c r="H36" s="37">
        <v>3.63</v>
      </c>
      <c r="I36" s="37">
        <v>3.48</v>
      </c>
      <c r="J36" s="38">
        <v>3.04</v>
      </c>
      <c r="K36" s="22"/>
      <c r="L36" s="22"/>
      <c r="M36" s="22"/>
      <c r="N36" s="22"/>
      <c r="O36" s="22"/>
      <c r="P36" s="22"/>
    </row>
    <row r="37" spans="1:16" ht="39" customHeight="1" x14ac:dyDescent="0.15">
      <c r="A37" s="22"/>
      <c r="B37" s="35"/>
      <c r="C37" s="1132" t="s">
        <v>542</v>
      </c>
      <c r="D37" s="1132"/>
      <c r="E37" s="1133"/>
      <c r="F37" s="36">
        <v>0.35</v>
      </c>
      <c r="G37" s="37">
        <v>0.56000000000000005</v>
      </c>
      <c r="H37" s="37">
        <v>0.77</v>
      </c>
      <c r="I37" s="37">
        <v>1.1100000000000001</v>
      </c>
      <c r="J37" s="38">
        <v>1.29</v>
      </c>
      <c r="K37" s="22"/>
      <c r="L37" s="22"/>
      <c r="M37" s="22"/>
      <c r="N37" s="22"/>
      <c r="O37" s="22"/>
      <c r="P37" s="22"/>
    </row>
    <row r="38" spans="1:16" ht="39" customHeight="1" x14ac:dyDescent="0.15">
      <c r="A38" s="22"/>
      <c r="B38" s="35"/>
      <c r="C38" s="1132" t="s">
        <v>543</v>
      </c>
      <c r="D38" s="1132"/>
      <c r="E38" s="1133"/>
      <c r="F38" s="36">
        <v>0.12</v>
      </c>
      <c r="G38" s="37">
        <v>0.12</v>
      </c>
      <c r="H38" s="37">
        <v>0</v>
      </c>
      <c r="I38" s="37">
        <v>0.65</v>
      </c>
      <c r="J38" s="38">
        <v>0.51</v>
      </c>
      <c r="K38" s="22"/>
      <c r="L38" s="22"/>
      <c r="M38" s="22"/>
      <c r="N38" s="22"/>
      <c r="O38" s="22"/>
      <c r="P38" s="22"/>
    </row>
    <row r="39" spans="1:16" ht="39" customHeight="1" x14ac:dyDescent="0.15">
      <c r="A39" s="22"/>
      <c r="B39" s="35"/>
      <c r="C39" s="1132" t="s">
        <v>544</v>
      </c>
      <c r="D39" s="1132"/>
      <c r="E39" s="1133"/>
      <c r="F39" s="36">
        <v>0.15</v>
      </c>
      <c r="G39" s="37">
        <v>0.22</v>
      </c>
      <c r="H39" s="37">
        <v>0.27</v>
      </c>
      <c r="I39" s="37">
        <v>0.64</v>
      </c>
      <c r="J39" s="38">
        <v>0.48</v>
      </c>
      <c r="K39" s="22"/>
      <c r="L39" s="22"/>
      <c r="M39" s="22"/>
      <c r="N39" s="22"/>
      <c r="O39" s="22"/>
      <c r="P39" s="22"/>
    </row>
    <row r="40" spans="1:16" ht="39" customHeight="1" x14ac:dyDescent="0.15">
      <c r="A40" s="22"/>
      <c r="B40" s="35"/>
      <c r="C40" s="1132" t="s">
        <v>545</v>
      </c>
      <c r="D40" s="1132"/>
      <c r="E40" s="1133"/>
      <c r="F40" s="36">
        <v>0.27</v>
      </c>
      <c r="G40" s="37">
        <v>0.31</v>
      </c>
      <c r="H40" s="37">
        <v>0.35</v>
      </c>
      <c r="I40" s="37">
        <v>0.39</v>
      </c>
      <c r="J40" s="38">
        <v>0.42</v>
      </c>
      <c r="K40" s="22"/>
      <c r="L40" s="22"/>
      <c r="M40" s="22"/>
      <c r="N40" s="22"/>
      <c r="O40" s="22"/>
      <c r="P40" s="22"/>
    </row>
    <row r="41" spans="1:16" ht="39" customHeight="1" x14ac:dyDescent="0.15">
      <c r="A41" s="22"/>
      <c r="B41" s="35"/>
      <c r="C41" s="1132" t="s">
        <v>546</v>
      </c>
      <c r="D41" s="1132"/>
      <c r="E41" s="1133"/>
      <c r="F41" s="36">
        <v>0</v>
      </c>
      <c r="G41" s="37">
        <v>0</v>
      </c>
      <c r="H41" s="37">
        <v>0</v>
      </c>
      <c r="I41" s="37">
        <v>0</v>
      </c>
      <c r="J41" s="38">
        <v>0.05</v>
      </c>
      <c r="K41" s="22"/>
      <c r="L41" s="22"/>
      <c r="M41" s="22"/>
      <c r="N41" s="22"/>
      <c r="O41" s="22"/>
      <c r="P41" s="22"/>
    </row>
    <row r="42" spans="1:16" ht="39" customHeight="1" x14ac:dyDescent="0.15">
      <c r="A42" s="22"/>
      <c r="B42" s="39"/>
      <c r="C42" s="1132" t="s">
        <v>547</v>
      </c>
      <c r="D42" s="1132"/>
      <c r="E42" s="1133"/>
      <c r="F42" s="36" t="s">
        <v>493</v>
      </c>
      <c r="G42" s="37" t="s">
        <v>493</v>
      </c>
      <c r="H42" s="37" t="s">
        <v>493</v>
      </c>
      <c r="I42" s="37" t="s">
        <v>493</v>
      </c>
      <c r="J42" s="38" t="s">
        <v>493</v>
      </c>
      <c r="K42" s="22"/>
      <c r="L42" s="22"/>
      <c r="M42" s="22"/>
      <c r="N42" s="22"/>
      <c r="O42" s="22"/>
      <c r="P42" s="22"/>
    </row>
    <row r="43" spans="1:16" ht="39" customHeight="1" thickBot="1" x14ac:dyDescent="0.2">
      <c r="A43" s="22"/>
      <c r="B43" s="40"/>
      <c r="C43" s="1134" t="s">
        <v>548</v>
      </c>
      <c r="D43" s="1134"/>
      <c r="E43" s="1135"/>
      <c r="F43" s="41">
        <v>0</v>
      </c>
      <c r="G43" s="42">
        <v>0</v>
      </c>
      <c r="H43" s="42">
        <v>0</v>
      </c>
      <c r="I43" s="42">
        <v>0.02</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6Rw8YCa/eXlRqjxNR3QX95uQb48KtW2TTykE9onRiVfEJnnh3LnKlwxmT7iLHcRZN0LG4zDDLDfXgwntxnOEw==" saltValue="DT9bxZPC7Z+btOzp2/da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C000"/>
    <pageSetUpPr fitToPage="1"/>
  </sheetPr>
  <dimension ref="A1:U64"/>
  <sheetViews>
    <sheetView showGridLines="0" topLeftCell="A19"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532</v>
      </c>
      <c r="L44" s="54" t="s">
        <v>533</v>
      </c>
      <c r="M44" s="54" t="s">
        <v>534</v>
      </c>
      <c r="N44" s="54" t="s">
        <v>535</v>
      </c>
      <c r="O44" s="55" t="s">
        <v>536</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9028</v>
      </c>
      <c r="L45" s="58">
        <v>8940</v>
      </c>
      <c r="M45" s="58">
        <v>9005</v>
      </c>
      <c r="N45" s="58">
        <v>9007</v>
      </c>
      <c r="O45" s="59">
        <v>8768</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493</v>
      </c>
      <c r="L46" s="62" t="s">
        <v>493</v>
      </c>
      <c r="M46" s="62" t="s">
        <v>493</v>
      </c>
      <c r="N46" s="62" t="s">
        <v>493</v>
      </c>
      <c r="O46" s="63" t="s">
        <v>493</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493</v>
      </c>
      <c r="L47" s="62" t="s">
        <v>493</v>
      </c>
      <c r="M47" s="62" t="s">
        <v>493</v>
      </c>
      <c r="N47" s="62" t="s">
        <v>493</v>
      </c>
      <c r="O47" s="63" t="s">
        <v>493</v>
      </c>
      <c r="P47" s="46"/>
      <c r="Q47" s="46"/>
      <c r="R47" s="46"/>
      <c r="S47" s="46"/>
      <c r="T47" s="46"/>
      <c r="U47" s="46"/>
    </row>
    <row r="48" spans="1:21" ht="30.75" customHeight="1" x14ac:dyDescent="0.15">
      <c r="A48" s="46"/>
      <c r="B48" s="1163"/>
      <c r="C48" s="1164"/>
      <c r="D48" s="60"/>
      <c r="E48" s="1140" t="s">
        <v>13</v>
      </c>
      <c r="F48" s="1140"/>
      <c r="G48" s="1140"/>
      <c r="H48" s="1140"/>
      <c r="I48" s="1140"/>
      <c r="J48" s="1141"/>
      <c r="K48" s="61">
        <v>2482</v>
      </c>
      <c r="L48" s="62">
        <v>2547</v>
      </c>
      <c r="M48" s="62">
        <v>2398</v>
      </c>
      <c r="N48" s="62">
        <v>2271</v>
      </c>
      <c r="O48" s="63">
        <v>2202</v>
      </c>
      <c r="P48" s="46"/>
      <c r="Q48" s="46"/>
      <c r="R48" s="46"/>
      <c r="S48" s="46"/>
      <c r="T48" s="46"/>
      <c r="U48" s="46"/>
    </row>
    <row r="49" spans="1:21" ht="30.75" customHeight="1" x14ac:dyDescent="0.15">
      <c r="A49" s="46"/>
      <c r="B49" s="1163"/>
      <c r="C49" s="1164"/>
      <c r="D49" s="60"/>
      <c r="E49" s="1140" t="s">
        <v>14</v>
      </c>
      <c r="F49" s="1140"/>
      <c r="G49" s="1140"/>
      <c r="H49" s="1140"/>
      <c r="I49" s="1140"/>
      <c r="J49" s="1141"/>
      <c r="K49" s="61">
        <v>54</v>
      </c>
      <c r="L49" s="62">
        <v>46</v>
      </c>
      <c r="M49" s="62">
        <v>13</v>
      </c>
      <c r="N49" s="62">
        <v>4</v>
      </c>
      <c r="O49" s="63">
        <v>3</v>
      </c>
      <c r="P49" s="46"/>
      <c r="Q49" s="46"/>
      <c r="R49" s="46"/>
      <c r="S49" s="46"/>
      <c r="T49" s="46"/>
      <c r="U49" s="46"/>
    </row>
    <row r="50" spans="1:21" ht="30.75" customHeight="1" x14ac:dyDescent="0.15">
      <c r="A50" s="46"/>
      <c r="B50" s="1163"/>
      <c r="C50" s="1164"/>
      <c r="D50" s="60"/>
      <c r="E50" s="1140" t="s">
        <v>15</v>
      </c>
      <c r="F50" s="1140"/>
      <c r="G50" s="1140"/>
      <c r="H50" s="1140"/>
      <c r="I50" s="1140"/>
      <c r="J50" s="1141"/>
      <c r="K50" s="61">
        <v>222</v>
      </c>
      <c r="L50" s="62">
        <v>243</v>
      </c>
      <c r="M50" s="62">
        <v>206</v>
      </c>
      <c r="N50" s="62">
        <v>135</v>
      </c>
      <c r="O50" s="63">
        <v>115</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493</v>
      </c>
      <c r="L51" s="62" t="s">
        <v>493</v>
      </c>
      <c r="M51" s="62" t="s">
        <v>493</v>
      </c>
      <c r="N51" s="62" t="s">
        <v>493</v>
      </c>
      <c r="O51" s="63" t="s">
        <v>493</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8775</v>
      </c>
      <c r="L52" s="62">
        <v>8573</v>
      </c>
      <c r="M52" s="62">
        <v>8510</v>
      </c>
      <c r="N52" s="62">
        <v>8416</v>
      </c>
      <c r="O52" s="63">
        <v>8266</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3011</v>
      </c>
      <c r="L53" s="67">
        <v>3203</v>
      </c>
      <c r="M53" s="67">
        <v>3112</v>
      </c>
      <c r="N53" s="67">
        <v>3001</v>
      </c>
      <c r="O53" s="68">
        <v>2822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lSi5o1nZX4Lv3gF7mInEPnMMRWHvsUgRR/QY5OHpuo1Qy4md+ggrhWu3BI03Li9DpnwKf4+IBIvILn61QFKA==" saltValue="tfvktP02a2tLGeelU0aF0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C000"/>
    <pageSetUpPr fitToPage="1"/>
  </sheetPr>
  <dimension ref="B1:M55"/>
  <sheetViews>
    <sheetView showGridLines="0" topLeftCell="A31"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s="94" customFormat="1" ht="15" customHeight="1" x14ac:dyDescent="0.15"/>
    <row r="19" s="94" customFormat="1" ht="15" customHeight="1" x14ac:dyDescent="0.15"/>
    <row r="20" s="94" customFormat="1" ht="15" customHeight="1" x14ac:dyDescent="0.15"/>
    <row r="21" s="94" customFormat="1" ht="15" customHeight="1" x14ac:dyDescent="0.15"/>
    <row r="22" s="94" customFormat="1" ht="15" customHeight="1" x14ac:dyDescent="0.15"/>
    <row r="23" s="94" customFormat="1" ht="15" customHeight="1" x14ac:dyDescent="0.15"/>
    <row r="24" s="94" customFormat="1"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532</v>
      </c>
      <c r="J40" s="101" t="s">
        <v>533</v>
      </c>
      <c r="K40" s="101" t="s">
        <v>534</v>
      </c>
      <c r="L40" s="101" t="s">
        <v>535</v>
      </c>
      <c r="M40" s="102" t="s">
        <v>536</v>
      </c>
    </row>
    <row r="41" spans="2:13" ht="27.75" customHeight="1" x14ac:dyDescent="0.15">
      <c r="B41" s="1181" t="s">
        <v>30</v>
      </c>
      <c r="C41" s="1182"/>
      <c r="D41" s="103"/>
      <c r="E41" s="1183" t="s">
        <v>31</v>
      </c>
      <c r="F41" s="1183"/>
      <c r="G41" s="1183"/>
      <c r="H41" s="1184"/>
      <c r="I41" s="330">
        <v>75610</v>
      </c>
      <c r="J41" s="331">
        <v>72243</v>
      </c>
      <c r="K41" s="331">
        <v>70512</v>
      </c>
      <c r="L41" s="331">
        <v>66838</v>
      </c>
      <c r="M41" s="332">
        <v>62148</v>
      </c>
    </row>
    <row r="42" spans="2:13" ht="27.75" customHeight="1" x14ac:dyDescent="0.15">
      <c r="B42" s="1171"/>
      <c r="C42" s="1172"/>
      <c r="D42" s="104"/>
      <c r="E42" s="1175" t="s">
        <v>32</v>
      </c>
      <c r="F42" s="1175"/>
      <c r="G42" s="1175"/>
      <c r="H42" s="1176"/>
      <c r="I42" s="333">
        <v>1327</v>
      </c>
      <c r="J42" s="334">
        <v>1179</v>
      </c>
      <c r="K42" s="334">
        <v>1060</v>
      </c>
      <c r="L42" s="334">
        <v>964</v>
      </c>
      <c r="M42" s="335">
        <v>887</v>
      </c>
    </row>
    <row r="43" spans="2:13" ht="27.75" customHeight="1" x14ac:dyDescent="0.15">
      <c r="B43" s="1171"/>
      <c r="C43" s="1172"/>
      <c r="D43" s="104"/>
      <c r="E43" s="1175" t="s">
        <v>33</v>
      </c>
      <c r="F43" s="1175"/>
      <c r="G43" s="1175"/>
      <c r="H43" s="1176"/>
      <c r="I43" s="333">
        <v>28795</v>
      </c>
      <c r="J43" s="334">
        <v>27094</v>
      </c>
      <c r="K43" s="334">
        <v>24529</v>
      </c>
      <c r="L43" s="334">
        <v>23229</v>
      </c>
      <c r="M43" s="335">
        <v>21863</v>
      </c>
    </row>
    <row r="44" spans="2:13" ht="27.75" customHeight="1" x14ac:dyDescent="0.15">
      <c r="B44" s="1171"/>
      <c r="C44" s="1172"/>
      <c r="D44" s="104"/>
      <c r="E44" s="1175" t="s">
        <v>34</v>
      </c>
      <c r="F44" s="1175"/>
      <c r="G44" s="1175"/>
      <c r="H44" s="1176"/>
      <c r="I44" s="333">
        <v>78</v>
      </c>
      <c r="J44" s="334">
        <v>30</v>
      </c>
      <c r="K44" s="334">
        <v>15</v>
      </c>
      <c r="L44" s="334">
        <v>11</v>
      </c>
      <c r="M44" s="335">
        <v>9</v>
      </c>
    </row>
    <row r="45" spans="2:13" ht="27.75" customHeight="1" x14ac:dyDescent="0.15">
      <c r="B45" s="1171"/>
      <c r="C45" s="1172"/>
      <c r="D45" s="104"/>
      <c r="E45" s="1175" t="s">
        <v>35</v>
      </c>
      <c r="F45" s="1175"/>
      <c r="G45" s="1175"/>
      <c r="H45" s="1176"/>
      <c r="I45" s="333">
        <v>10650</v>
      </c>
      <c r="J45" s="334">
        <v>10484</v>
      </c>
      <c r="K45" s="334">
        <v>10277</v>
      </c>
      <c r="L45" s="334">
        <v>10405</v>
      </c>
      <c r="M45" s="335">
        <v>10314</v>
      </c>
    </row>
    <row r="46" spans="2:13" ht="27.75" customHeight="1" x14ac:dyDescent="0.15">
      <c r="B46" s="1171"/>
      <c r="C46" s="1172"/>
      <c r="D46" s="105"/>
      <c r="E46" s="1175" t="s">
        <v>36</v>
      </c>
      <c r="F46" s="1175"/>
      <c r="G46" s="1175"/>
      <c r="H46" s="1176"/>
      <c r="I46" s="333">
        <v>123</v>
      </c>
      <c r="J46" s="334">
        <v>116</v>
      </c>
      <c r="K46" s="334">
        <v>107</v>
      </c>
      <c r="L46" s="334">
        <v>95</v>
      </c>
      <c r="M46" s="335">
        <v>81</v>
      </c>
    </row>
    <row r="47" spans="2:13" ht="27.75" customHeight="1" x14ac:dyDescent="0.15">
      <c r="B47" s="1171"/>
      <c r="C47" s="1172"/>
      <c r="D47" s="106"/>
      <c r="E47" s="1185" t="s">
        <v>37</v>
      </c>
      <c r="F47" s="1186"/>
      <c r="G47" s="1186"/>
      <c r="H47" s="1187"/>
      <c r="I47" s="333" t="s">
        <v>493</v>
      </c>
      <c r="J47" s="334" t="s">
        <v>493</v>
      </c>
      <c r="K47" s="334" t="s">
        <v>493</v>
      </c>
      <c r="L47" s="334" t="s">
        <v>493</v>
      </c>
      <c r="M47" s="335" t="s">
        <v>493</v>
      </c>
    </row>
    <row r="48" spans="2:13" ht="27.75" customHeight="1" x14ac:dyDescent="0.15">
      <c r="B48" s="1171"/>
      <c r="C48" s="1172"/>
      <c r="D48" s="104"/>
      <c r="E48" s="1175" t="s">
        <v>38</v>
      </c>
      <c r="F48" s="1175"/>
      <c r="G48" s="1175"/>
      <c r="H48" s="1176"/>
      <c r="I48" s="333" t="s">
        <v>493</v>
      </c>
      <c r="J48" s="334" t="s">
        <v>493</v>
      </c>
      <c r="K48" s="334" t="s">
        <v>493</v>
      </c>
      <c r="L48" s="334" t="s">
        <v>493</v>
      </c>
      <c r="M48" s="335" t="s">
        <v>493</v>
      </c>
    </row>
    <row r="49" spans="2:13" ht="27.75" customHeight="1" x14ac:dyDescent="0.15">
      <c r="B49" s="1173"/>
      <c r="C49" s="1174"/>
      <c r="D49" s="104"/>
      <c r="E49" s="1175" t="s">
        <v>39</v>
      </c>
      <c r="F49" s="1175"/>
      <c r="G49" s="1175"/>
      <c r="H49" s="1176"/>
      <c r="I49" s="333" t="s">
        <v>493</v>
      </c>
      <c r="J49" s="334" t="s">
        <v>493</v>
      </c>
      <c r="K49" s="334" t="s">
        <v>493</v>
      </c>
      <c r="L49" s="334" t="s">
        <v>493</v>
      </c>
      <c r="M49" s="335" t="s">
        <v>493</v>
      </c>
    </row>
    <row r="50" spans="2:13" ht="27.75" customHeight="1" x14ac:dyDescent="0.15">
      <c r="B50" s="1169" t="s">
        <v>40</v>
      </c>
      <c r="C50" s="1170"/>
      <c r="D50" s="107"/>
      <c r="E50" s="1175" t="s">
        <v>41</v>
      </c>
      <c r="F50" s="1175"/>
      <c r="G50" s="1175"/>
      <c r="H50" s="1176"/>
      <c r="I50" s="333">
        <v>18786</v>
      </c>
      <c r="J50" s="334">
        <v>19702</v>
      </c>
      <c r="K50" s="334">
        <v>17945</v>
      </c>
      <c r="L50" s="334">
        <v>18606</v>
      </c>
      <c r="M50" s="335">
        <v>20407</v>
      </c>
    </row>
    <row r="51" spans="2:13" ht="27.75" customHeight="1" x14ac:dyDescent="0.15">
      <c r="B51" s="1171"/>
      <c r="C51" s="1172"/>
      <c r="D51" s="104"/>
      <c r="E51" s="1175" t="s">
        <v>42</v>
      </c>
      <c r="F51" s="1175"/>
      <c r="G51" s="1175"/>
      <c r="H51" s="1176"/>
      <c r="I51" s="333">
        <v>510</v>
      </c>
      <c r="J51" s="334">
        <v>395</v>
      </c>
      <c r="K51" s="334">
        <v>336</v>
      </c>
      <c r="L51" s="334">
        <v>296</v>
      </c>
      <c r="M51" s="335">
        <v>274</v>
      </c>
    </row>
    <row r="52" spans="2:13" ht="27.75" customHeight="1" x14ac:dyDescent="0.15">
      <c r="B52" s="1173"/>
      <c r="C52" s="1174"/>
      <c r="D52" s="104"/>
      <c r="E52" s="1175" t="s">
        <v>43</v>
      </c>
      <c r="F52" s="1175"/>
      <c r="G52" s="1175"/>
      <c r="H52" s="1176"/>
      <c r="I52" s="333">
        <v>72692</v>
      </c>
      <c r="J52" s="334">
        <v>69065</v>
      </c>
      <c r="K52" s="334">
        <v>65691</v>
      </c>
      <c r="L52" s="334">
        <v>64900</v>
      </c>
      <c r="M52" s="335">
        <v>60434</v>
      </c>
    </row>
    <row r="53" spans="2:13" ht="27.75" customHeight="1" thickBot="1" x14ac:dyDescent="0.2">
      <c r="B53" s="1177" t="s">
        <v>19</v>
      </c>
      <c r="C53" s="1178"/>
      <c r="D53" s="108"/>
      <c r="E53" s="1179" t="s">
        <v>44</v>
      </c>
      <c r="F53" s="1179"/>
      <c r="G53" s="1179"/>
      <c r="H53" s="1180"/>
      <c r="I53" s="336">
        <v>24594</v>
      </c>
      <c r="J53" s="337">
        <v>21985</v>
      </c>
      <c r="K53" s="337">
        <v>22530</v>
      </c>
      <c r="L53" s="337">
        <v>17740</v>
      </c>
      <c r="M53" s="338">
        <v>14186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Ief0o4zszaTtjoCoe9la+SiYKR96+JPiLNWbdsXAWekQoYgrfW6vOpFaR4nXNYR6lw4T4dFp/MgOOYyqaubdew==" saltValue="6TGA6e3izT+w2fk1lkoM/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534</v>
      </c>
      <c r="G54" s="117" t="s">
        <v>535</v>
      </c>
      <c r="H54" s="118" t="s">
        <v>536</v>
      </c>
    </row>
    <row r="55" spans="2:8" ht="52.5" customHeight="1" x14ac:dyDescent="0.15">
      <c r="B55" s="119"/>
      <c r="C55" s="1196" t="s">
        <v>46</v>
      </c>
      <c r="D55" s="1196"/>
      <c r="E55" s="1197"/>
      <c r="F55" s="339">
        <v>3752</v>
      </c>
      <c r="G55" s="339">
        <v>3448</v>
      </c>
      <c r="H55" s="340">
        <v>3740</v>
      </c>
    </row>
    <row r="56" spans="2:8" ht="52.5" customHeight="1" x14ac:dyDescent="0.15">
      <c r="B56" s="120"/>
      <c r="C56" s="1198" t="s">
        <v>47</v>
      </c>
      <c r="D56" s="1198"/>
      <c r="E56" s="1199"/>
      <c r="F56" s="341">
        <v>10515</v>
      </c>
      <c r="G56" s="341">
        <v>10662</v>
      </c>
      <c r="H56" s="342">
        <v>11660</v>
      </c>
    </row>
    <row r="57" spans="2:8" ht="53.25" customHeight="1" x14ac:dyDescent="0.15">
      <c r="B57" s="120"/>
      <c r="C57" s="1200" t="s">
        <v>48</v>
      </c>
      <c r="D57" s="1200"/>
      <c r="E57" s="1201"/>
      <c r="F57" s="343">
        <v>4575</v>
      </c>
      <c r="G57" s="343">
        <v>4927</v>
      </c>
      <c r="H57" s="344">
        <v>4881</v>
      </c>
    </row>
    <row r="58" spans="2:8" ht="45.75" customHeight="1" x14ac:dyDescent="0.15">
      <c r="B58" s="121"/>
      <c r="C58" s="1188" t="s">
        <v>554</v>
      </c>
      <c r="D58" s="1189"/>
      <c r="E58" s="1190"/>
      <c r="F58" s="345">
        <v>1877</v>
      </c>
      <c r="G58" s="345">
        <v>2221</v>
      </c>
      <c r="H58" s="346">
        <v>2297</v>
      </c>
    </row>
    <row r="59" spans="2:8" ht="45.75" customHeight="1" x14ac:dyDescent="0.15">
      <c r="B59" s="121"/>
      <c r="C59" s="1188" t="s">
        <v>555</v>
      </c>
      <c r="D59" s="1189"/>
      <c r="E59" s="1190"/>
      <c r="F59" s="345">
        <v>2397</v>
      </c>
      <c r="G59" s="345">
        <v>2005</v>
      </c>
      <c r="H59" s="346">
        <v>1545</v>
      </c>
    </row>
    <row r="60" spans="2:8" ht="45.75" customHeight="1" x14ac:dyDescent="0.15">
      <c r="B60" s="121"/>
      <c r="C60" s="1188" t="s">
        <v>556</v>
      </c>
      <c r="D60" s="1189"/>
      <c r="E60" s="1190"/>
      <c r="F60" s="345" t="s">
        <v>493</v>
      </c>
      <c r="G60" s="345">
        <v>400</v>
      </c>
      <c r="H60" s="346">
        <v>738</v>
      </c>
    </row>
    <row r="61" spans="2:8" ht="45.75" customHeight="1" x14ac:dyDescent="0.15">
      <c r="B61" s="121"/>
      <c r="C61" s="1188" t="s">
        <v>557</v>
      </c>
      <c r="D61" s="1189"/>
      <c r="E61" s="1190"/>
      <c r="F61" s="345">
        <v>300</v>
      </c>
      <c r="G61" s="345">
        <v>300</v>
      </c>
      <c r="H61" s="346">
        <v>300</v>
      </c>
    </row>
    <row r="62" spans="2:8" ht="45.75" customHeight="1" thickBot="1" x14ac:dyDescent="0.2">
      <c r="B62" s="122"/>
      <c r="C62" s="1191" t="s">
        <v>558</v>
      </c>
      <c r="D62" s="1192"/>
      <c r="E62" s="1193"/>
      <c r="F62" s="347">
        <v>1</v>
      </c>
      <c r="G62" s="347">
        <v>1</v>
      </c>
      <c r="H62" s="348">
        <v>1</v>
      </c>
    </row>
    <row r="63" spans="2:8" ht="52.5" customHeight="1" thickBot="1" x14ac:dyDescent="0.2">
      <c r="B63" s="123"/>
      <c r="C63" s="1194" t="s">
        <v>49</v>
      </c>
      <c r="D63" s="1194"/>
      <c r="E63" s="1195"/>
      <c r="F63" s="349">
        <v>18842</v>
      </c>
      <c r="G63" s="349">
        <v>19037</v>
      </c>
      <c r="H63" s="350">
        <v>20281</v>
      </c>
    </row>
    <row r="64" spans="2:8" x14ac:dyDescent="0.15"/>
  </sheetData>
  <sheetProtection algorithmName="SHA-512" hashValue="HHpQNz68h5Ma9tAcnZbDcfKyCKc/pwszm4Mr1rc6bW7nA5wogBd6cJAeqi7FKFaw03kqvf/hMXStBB164slflA==" saltValue="nwHiSIJ25rCFVWciYEoV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531</v>
      </c>
      <c r="G2" s="137"/>
      <c r="H2" s="138"/>
    </row>
    <row r="3" spans="1:8" x14ac:dyDescent="0.15">
      <c r="A3" s="134" t="s">
        <v>524</v>
      </c>
      <c r="B3" s="139"/>
      <c r="C3" s="140"/>
      <c r="D3" s="141">
        <v>58826</v>
      </c>
      <c r="E3" s="142"/>
      <c r="F3" s="143">
        <v>72756</v>
      </c>
      <c r="G3" s="144"/>
      <c r="H3" s="145"/>
    </row>
    <row r="4" spans="1:8" x14ac:dyDescent="0.15">
      <c r="A4" s="146"/>
      <c r="B4" s="147"/>
      <c r="C4" s="148"/>
      <c r="D4" s="149">
        <v>37485</v>
      </c>
      <c r="E4" s="150"/>
      <c r="F4" s="151">
        <v>32117</v>
      </c>
      <c r="G4" s="152"/>
      <c r="H4" s="153"/>
    </row>
    <row r="5" spans="1:8" x14ac:dyDescent="0.15">
      <c r="A5" s="134" t="s">
        <v>526</v>
      </c>
      <c r="B5" s="139"/>
      <c r="C5" s="140"/>
      <c r="D5" s="141">
        <v>52777</v>
      </c>
      <c r="E5" s="142"/>
      <c r="F5" s="143">
        <v>62281</v>
      </c>
      <c r="G5" s="144"/>
      <c r="H5" s="145"/>
    </row>
    <row r="6" spans="1:8" x14ac:dyDescent="0.15">
      <c r="A6" s="146"/>
      <c r="B6" s="147"/>
      <c r="C6" s="148"/>
      <c r="D6" s="149">
        <v>30129</v>
      </c>
      <c r="E6" s="150"/>
      <c r="F6" s="151">
        <v>38152</v>
      </c>
      <c r="G6" s="152"/>
      <c r="H6" s="153"/>
    </row>
    <row r="7" spans="1:8" x14ac:dyDescent="0.15">
      <c r="A7" s="134" t="s">
        <v>527</v>
      </c>
      <c r="B7" s="139"/>
      <c r="C7" s="140"/>
      <c r="D7" s="141">
        <v>81971</v>
      </c>
      <c r="E7" s="142"/>
      <c r="F7" s="143">
        <v>58940</v>
      </c>
      <c r="G7" s="144"/>
      <c r="H7" s="145"/>
    </row>
    <row r="8" spans="1:8" x14ac:dyDescent="0.15">
      <c r="A8" s="146"/>
      <c r="B8" s="147"/>
      <c r="C8" s="148"/>
      <c r="D8" s="149">
        <v>43505</v>
      </c>
      <c r="E8" s="150"/>
      <c r="F8" s="151">
        <v>33486</v>
      </c>
      <c r="G8" s="152"/>
      <c r="H8" s="153"/>
    </row>
    <row r="9" spans="1:8" x14ac:dyDescent="0.15">
      <c r="A9" s="134" t="s">
        <v>528</v>
      </c>
      <c r="B9" s="139"/>
      <c r="C9" s="140"/>
      <c r="D9" s="141">
        <v>67554</v>
      </c>
      <c r="E9" s="142"/>
      <c r="F9" s="143">
        <v>57336</v>
      </c>
      <c r="G9" s="144"/>
      <c r="H9" s="145"/>
    </row>
    <row r="10" spans="1:8" x14ac:dyDescent="0.15">
      <c r="A10" s="146"/>
      <c r="B10" s="147"/>
      <c r="C10" s="148"/>
      <c r="D10" s="149">
        <v>37978</v>
      </c>
      <c r="E10" s="150"/>
      <c r="F10" s="151">
        <v>34481</v>
      </c>
      <c r="G10" s="152"/>
      <c r="H10" s="153"/>
    </row>
    <row r="11" spans="1:8" x14ac:dyDescent="0.15">
      <c r="A11" s="134" t="s">
        <v>529</v>
      </c>
      <c r="B11" s="139"/>
      <c r="C11" s="140"/>
      <c r="D11" s="141">
        <v>68133</v>
      </c>
      <c r="E11" s="142"/>
      <c r="F11" s="143">
        <v>69665</v>
      </c>
      <c r="G11" s="144"/>
      <c r="H11" s="145"/>
    </row>
    <row r="12" spans="1:8" x14ac:dyDescent="0.15">
      <c r="A12" s="146"/>
      <c r="B12" s="147"/>
      <c r="C12" s="154"/>
      <c r="D12" s="149">
        <v>30442</v>
      </c>
      <c r="E12" s="150"/>
      <c r="F12" s="151">
        <v>39225</v>
      </c>
      <c r="G12" s="152"/>
      <c r="H12" s="153"/>
    </row>
    <row r="13" spans="1:8" x14ac:dyDescent="0.15">
      <c r="A13" s="134"/>
      <c r="B13" s="139"/>
      <c r="C13" s="140"/>
      <c r="D13" s="141">
        <v>65852</v>
      </c>
      <c r="E13" s="142"/>
      <c r="F13" s="143">
        <v>64196</v>
      </c>
      <c r="G13" s="155"/>
      <c r="H13" s="145"/>
    </row>
    <row r="14" spans="1:8" x14ac:dyDescent="0.15">
      <c r="A14" s="146"/>
      <c r="B14" s="147"/>
      <c r="C14" s="148"/>
      <c r="D14" s="149">
        <v>35908</v>
      </c>
      <c r="E14" s="150"/>
      <c r="F14" s="151">
        <v>35492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10.35</v>
      </c>
      <c r="C19" s="156">
        <f>ROUND(VALUE(SUBSTITUTE(実質収支比率等に係る経年分析!G$48,"▲","-")),2)</f>
        <v>10.14</v>
      </c>
      <c r="D19" s="156">
        <f>ROUND(VALUE(SUBSTITUTE(実質収支比率等に係る経年分析!H$48,"▲","-")),2)</f>
        <v>11.07</v>
      </c>
      <c r="E19" s="156">
        <f>ROUND(VALUE(SUBSTITUTE(実質収支比率等に係る経年分析!I$48,"▲","-")),2)</f>
        <v>9.98</v>
      </c>
      <c r="F19" s="156">
        <f>ROUND(VALUE(SUBSTITUTE(実質収支比率等に係る経年分析!J$48,"▲","-")),2)</f>
        <v>7.64</v>
      </c>
    </row>
    <row r="20" spans="1:11" x14ac:dyDescent="0.15">
      <c r="A20" s="156" t="s">
        <v>53</v>
      </c>
      <c r="B20" s="156">
        <f>ROUND(VALUE(SUBSTITUTE(実質収支比率等に係る経年分析!F$47,"▲","-")),2)</f>
        <v>6.94</v>
      </c>
      <c r="C20" s="156">
        <f>ROUND(VALUE(SUBSTITUTE(実質収支比率等に係る経年分析!G$47,"▲","-")),2)</f>
        <v>9.4499999999999993</v>
      </c>
      <c r="D20" s="156">
        <f>ROUND(VALUE(SUBSTITUTE(実質収支比率等に係る経年分析!H$47,"▲","-")),2)</f>
        <v>9.26</v>
      </c>
      <c r="E20" s="156">
        <f>ROUND(VALUE(SUBSTITUTE(実質収支比率等に係る経年分析!I$47,"▲","-")),2)</f>
        <v>8.5</v>
      </c>
      <c r="F20" s="156">
        <f>ROUND(VALUE(SUBSTITUTE(実質収支比率等に係る経年分析!J$47,"▲","-")),2)</f>
        <v>9.1300000000000008</v>
      </c>
    </row>
    <row r="21" spans="1:11" x14ac:dyDescent="0.15">
      <c r="A21" s="156" t="s">
        <v>54</v>
      </c>
      <c r="B21" s="156">
        <f>IF(ISNUMBER(VALUE(SUBSTITUTE(実質収支比率等に係る経年分析!F$49,"▲","-"))),ROUND(VALUE(SUBSTITUTE(実質収支比率等に係る経年分析!F$49,"▲","-")),2),NA())</f>
        <v>5.88</v>
      </c>
      <c r="C21" s="156">
        <f>IF(ISNUMBER(VALUE(SUBSTITUTE(実質収支比率等に係る経年分析!G$49,"▲","-"))),ROUND(VALUE(SUBSTITUTE(実質収支比率等に係る経年分析!G$49,"▲","-")),2),NA())</f>
        <v>2.59</v>
      </c>
      <c r="D21" s="156">
        <f>IF(ISNUMBER(VALUE(SUBSTITUTE(実質収支比率等に係る経年分析!H$49,"▲","-"))),ROUND(VALUE(SUBSTITUTE(実質収支比率等に係る経年分析!H$49,"▲","-")),2),NA())</f>
        <v>0.39</v>
      </c>
      <c r="E21" s="156">
        <f>IF(ISNUMBER(VALUE(SUBSTITUTE(実質収支比率等に係る経年分析!I$49,"▲","-"))),ROUND(VALUE(SUBSTITUTE(実質収支比率等に係る経年分析!I$49,"▲","-")),2),NA())</f>
        <v>-1.83</v>
      </c>
      <c r="F21" s="156">
        <f>IF(ISNUMBER(VALUE(SUBSTITUTE(実質収支比率等に係る経年分析!J$49,"▲","-"))),ROUND(VALUE(SUBSTITUTE(実質収支比率等に係る経年分析!J$49,"▲","-")),2),NA())</f>
        <v>-1.53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0.05</v>
      </c>
    </row>
    <row r="30" spans="1:11" x14ac:dyDescent="0.15">
      <c r="A30" s="157" t="str">
        <f>IF(連結実質赤字比率に係る赤字・黒字の構成分析!C$40="",NA(),連結実質赤字比率に係る赤字・黒字の構成分析!C$40)</f>
        <v>一関市工業用水道事業</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0.27</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0.31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0.35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0.39</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0.42</v>
      </c>
    </row>
    <row r="31" spans="1:11" x14ac:dyDescent="0.15">
      <c r="A31" s="157" t="str">
        <f>IF(連結実質赤字比率に係る赤字・黒字の構成分析!C$39="",NA(),連結実質赤字比率に係る赤字・黒字の構成分析!C$39)</f>
        <v>国民健康保険特別会計（事業勘定）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0.27</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0.64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0.48</v>
      </c>
    </row>
    <row r="32" spans="1:11" x14ac:dyDescent="0.15">
      <c r="A32" s="157" t="str">
        <f>IF(連結実質赤字比率に係る赤字・黒字の構成分析!C$38="",NA(),連結実質赤字比率に係る赤字・黒字の構成分析!C$38)</f>
        <v>工業団地整備事業</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0.51</v>
      </c>
    </row>
    <row r="33" spans="1:16" x14ac:dyDescent="0.15">
      <c r="A33" s="157" t="str">
        <f>IF(連結実質赤字比率に係る赤字・黒字の構成分析!C$37="",NA(),連結実質赤字比率に係る赤字・黒字の構成分析!C$37)</f>
        <v>一関市下水道事業</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0.56000000000000005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1.1100000000000001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1.29</v>
      </c>
    </row>
    <row r="34" spans="1:16" x14ac:dyDescent="0.15">
      <c r="A34" s="157" t="str">
        <f>IF(連結実質赤字比率に係る赤字・黒字の構成分析!C$36="",NA(),連結実質赤字比率に係る赤字・黒字の構成分析!C$36)</f>
        <v>一関市病院事業</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2.54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2.96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3.63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3.48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3.04</v>
      </c>
    </row>
    <row r="35" spans="1:16" x14ac:dyDescent="0.15">
      <c r="A35" s="157" t="str">
        <f>IF(連結実質赤字比率に係る赤字・黒字の構成分析!C$35="",NA(),連結実質赤字比率に係る赤字・黒字の構成分析!C$35)</f>
        <v>一関市水道事業</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4.4000000000000004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5.0599999999999996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4.4000000000000004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4.29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4.01</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10.35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10.14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11.07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9.9600000000000009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7.63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8775</v>
      </c>
      <c r="E42" s="158"/>
      <c r="F42" s="158"/>
      <c r="G42" s="158">
        <f>'実質公債費比率（分子）の構造'!L$52</f>
        <v>8573</v>
      </c>
      <c r="H42" s="158"/>
      <c r="I42" s="158"/>
      <c r="J42" s="158">
        <f>'実質公債費比率（分子）の構造'!M$52</f>
        <v>8510</v>
      </c>
      <c r="K42" s="158"/>
      <c r="L42" s="158"/>
      <c r="M42" s="158">
        <f>'実質公債費比率（分子）の構造'!N$52</f>
        <v>8416</v>
      </c>
      <c r="N42" s="158"/>
      <c r="O42" s="158"/>
      <c r="P42" s="158">
        <f>'実質公債費比率（分子）の構造'!O$52</f>
        <v>8266</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222</v>
      </c>
      <c r="C44" s="158"/>
      <c r="D44" s="158"/>
      <c r="E44" s="158">
        <f>'実質公債費比率（分子）の構造'!L$50</f>
        <v>243</v>
      </c>
      <c r="F44" s="158"/>
      <c r="G44" s="158"/>
      <c r="H44" s="158">
        <f>'実質公債費比率（分子）の構造'!M$50</f>
        <v>206</v>
      </c>
      <c r="I44" s="158"/>
      <c r="J44" s="158"/>
      <c r="K44" s="158">
        <f>'実質公債費比率（分子）の構造'!N$50</f>
        <v>135</v>
      </c>
      <c r="L44" s="158"/>
      <c r="M44" s="158"/>
      <c r="N44" s="158">
        <f>'実質公債費比率（分子）の構造'!O$50</f>
        <v>115</v>
      </c>
      <c r="O44" s="158"/>
      <c r="P44" s="158"/>
    </row>
    <row r="45" spans="1:16" x14ac:dyDescent="0.15">
      <c r="A45" s="158" t="s">
        <v>63</v>
      </c>
      <c r="B45" s="158">
        <f>'実質公債費比率（分子）の構造'!K$49</f>
        <v>54</v>
      </c>
      <c r="C45" s="158"/>
      <c r="D45" s="158"/>
      <c r="E45" s="158">
        <f>'実質公債費比率（分子）の構造'!L$49</f>
        <v>46</v>
      </c>
      <c r="F45" s="158"/>
      <c r="G45" s="158"/>
      <c r="H45" s="158">
        <f>'実質公債費比率（分子）の構造'!M$49</f>
        <v>13</v>
      </c>
      <c r="I45" s="158"/>
      <c r="J45" s="158"/>
      <c r="K45" s="158">
        <f>'実質公債費比率（分子）の構造'!N$49</f>
        <v>4</v>
      </c>
      <c r="L45" s="158"/>
      <c r="M45" s="158"/>
      <c r="N45" s="158">
        <f>'実質公債費比率（分子）の構造'!O$49</f>
        <v>3</v>
      </c>
      <c r="O45" s="158"/>
      <c r="P45" s="158"/>
    </row>
    <row r="46" spans="1:16" x14ac:dyDescent="0.15">
      <c r="A46" s="158" t="s">
        <v>64</v>
      </c>
      <c r="B46" s="158">
        <f>'実質公債費比率（分子）の構造'!K$48</f>
        <v>2482</v>
      </c>
      <c r="C46" s="158"/>
      <c r="D46" s="158"/>
      <c r="E46" s="158">
        <f>'実質公債費比率（分子）の構造'!L$48</f>
        <v>2547</v>
      </c>
      <c r="F46" s="158"/>
      <c r="G46" s="158"/>
      <c r="H46" s="158">
        <f>'実質公債費比率（分子）の構造'!M$48</f>
        <v>2398</v>
      </c>
      <c r="I46" s="158"/>
      <c r="J46" s="158"/>
      <c r="K46" s="158">
        <f>'実質公債費比率（分子）の構造'!N$48</f>
        <v>2271</v>
      </c>
      <c r="L46" s="158"/>
      <c r="M46" s="158"/>
      <c r="N46" s="158">
        <f>'実質公債費比率（分子）の構造'!O$48</f>
        <v>2202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9028</v>
      </c>
      <c r="C49" s="158"/>
      <c r="D49" s="158"/>
      <c r="E49" s="158">
        <f>'実質公債費比率（分子）の構造'!L$45</f>
        <v>8940</v>
      </c>
      <c r="F49" s="158"/>
      <c r="G49" s="158"/>
      <c r="H49" s="158">
        <f>'実質公債費比率（分子）の構造'!M$45</f>
        <v>9005</v>
      </c>
      <c r="I49" s="158"/>
      <c r="J49" s="158"/>
      <c r="K49" s="158">
        <f>'実質公債費比率（分子）の構造'!N$45</f>
        <v>9007</v>
      </c>
      <c r="L49" s="158"/>
      <c r="M49" s="158"/>
      <c r="N49" s="158">
        <f>'実質公債費比率（分子）の構造'!O$45</f>
        <v>8768</v>
      </c>
      <c r="O49" s="158"/>
      <c r="P49" s="158"/>
    </row>
    <row r="50" spans="1:16" x14ac:dyDescent="0.15">
      <c r="A50" s="158" t="s">
        <v>67</v>
      </c>
      <c r="B50" s="158" t="e">
        <f>NA()</f>
        <v>#N/A</v>
      </c>
      <c r="C50" s="158">
        <f>IF(ISNUMBER('実質公債費比率（分子）の構造'!K$53),'実質公債費比率（分子）の構造'!K$53,NA())</f>
        <v>3011</v>
      </c>
      <c r="D50" s="158" t="e">
        <f>NA()</f>
        <v>#N/A</v>
      </c>
      <c r="E50" s="158" t="e">
        <f>NA()</f>
        <v>#N/A</v>
      </c>
      <c r="F50" s="158">
        <f>IF(ISNUMBER('実質公債費比率（分子）の構造'!L$53),'実質公債費比率（分子）の構造'!L$53,NA())</f>
        <v>3203</v>
      </c>
      <c r="G50" s="158" t="e">
        <f>NA()</f>
        <v>#N/A</v>
      </c>
      <c r="H50" s="158" t="e">
        <f>NA()</f>
        <v>#N/A</v>
      </c>
      <c r="I50" s="158">
        <f>IF(ISNUMBER('実質公債費比率（分子）の構造'!M$53),'実質公債費比率（分子）の構造'!M$53,NA())</f>
        <v>3112</v>
      </c>
      <c r="J50" s="158" t="e">
        <f>NA()</f>
        <v>#N/A</v>
      </c>
      <c r="K50" s="158" t="e">
        <f>NA()</f>
        <v>#N/A</v>
      </c>
      <c r="L50" s="158">
        <f>IF(ISNUMBER('実質公債費比率（分子）の構造'!N$53),'実質公債費比率（分子）の構造'!N$53,NA())</f>
        <v>3001</v>
      </c>
      <c r="M50" s="158" t="e">
        <f>NA()</f>
        <v>#N/A</v>
      </c>
      <c r="N50" s="158" t="e">
        <f>NA()</f>
        <v>#N/A</v>
      </c>
      <c r="O50" s="158">
        <f>IF(ISNUMBER('実質公債費比率（分子）の構造'!O$53),'実質公債費比率（分子）の構造'!O$53,NA())</f>
        <v>2822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72692</v>
      </c>
      <c r="E56" s="157"/>
      <c r="F56" s="157"/>
      <c r="G56" s="157">
        <f>'将来負担比率（分子）の構造'!J$52</f>
        <v>69065</v>
      </c>
      <c r="H56" s="157"/>
      <c r="I56" s="157"/>
      <c r="J56" s="157">
        <f>'将来負担比率（分子）の構造'!K$52</f>
        <v>65691</v>
      </c>
      <c r="K56" s="157"/>
      <c r="L56" s="157"/>
      <c r="M56" s="157">
        <f>'将来負担比率（分子）の構造'!L$52</f>
        <v>64900</v>
      </c>
      <c r="N56" s="157"/>
      <c r="O56" s="157"/>
      <c r="P56" s="157">
        <f>'将来負担比率（分子）の構造'!M$52</f>
        <v>60434</v>
      </c>
    </row>
    <row r="57" spans="1:16" x14ac:dyDescent="0.15">
      <c r="A57" s="157" t="s">
        <v>42</v>
      </c>
      <c r="B57" s="157"/>
      <c r="C57" s="157"/>
      <c r="D57" s="157">
        <f>'将来負担比率（分子）の構造'!I$51</f>
        <v>510</v>
      </c>
      <c r="E57" s="157"/>
      <c r="F57" s="157"/>
      <c r="G57" s="157">
        <f>'将来負担比率（分子）の構造'!J$51</f>
        <v>395</v>
      </c>
      <c r="H57" s="157"/>
      <c r="I57" s="157"/>
      <c r="J57" s="157">
        <f>'将来負担比率（分子）の構造'!K$51</f>
        <v>336</v>
      </c>
      <c r="K57" s="157"/>
      <c r="L57" s="157"/>
      <c r="M57" s="157">
        <f>'将来負担比率（分子）の構造'!L$51</f>
        <v>296</v>
      </c>
      <c r="N57" s="157"/>
      <c r="O57" s="157"/>
      <c r="P57" s="157">
        <f>'将来負担比率（分子）の構造'!M$51</f>
        <v>274</v>
      </c>
    </row>
    <row r="58" spans="1:16" x14ac:dyDescent="0.15">
      <c r="A58" s="157" t="s">
        <v>41</v>
      </c>
      <c r="B58" s="157"/>
      <c r="C58" s="157"/>
      <c r="D58" s="157">
        <f>'将来負担比率（分子）の構造'!I$50</f>
        <v>18786</v>
      </c>
      <c r="E58" s="157"/>
      <c r="F58" s="157"/>
      <c r="G58" s="157">
        <f>'将来負担比率（分子）の構造'!J$50</f>
        <v>19702</v>
      </c>
      <c r="H58" s="157"/>
      <c r="I58" s="157"/>
      <c r="J58" s="157">
        <f>'将来負担比率（分子）の構造'!K$50</f>
        <v>17945</v>
      </c>
      <c r="K58" s="157"/>
      <c r="L58" s="157"/>
      <c r="M58" s="157">
        <f>'将来負担比率（分子）の構造'!L$50</f>
        <v>18606</v>
      </c>
      <c r="N58" s="157"/>
      <c r="O58" s="157"/>
      <c r="P58" s="157">
        <f>'将来負担比率（分子）の構造'!M$50</f>
        <v>20407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123</v>
      </c>
      <c r="C61" s="157"/>
      <c r="D61" s="157"/>
      <c r="E61" s="157">
        <f>'将来負担比率（分子）の構造'!J$46</f>
        <v>116</v>
      </c>
      <c r="F61" s="157"/>
      <c r="G61" s="157"/>
      <c r="H61" s="157">
        <f>'将来負担比率（分子）の構造'!K$46</f>
        <v>107</v>
      </c>
      <c r="I61" s="157"/>
      <c r="J61" s="157"/>
      <c r="K61" s="157">
        <f>'将来負担比率（分子）の構造'!L$46</f>
        <v>95</v>
      </c>
      <c r="L61" s="157"/>
      <c r="M61" s="157"/>
      <c r="N61" s="157">
        <f>'将来負担比率（分子）の構造'!M$46</f>
        <v>81</v>
      </c>
      <c r="O61" s="157"/>
      <c r="P61" s="157"/>
    </row>
    <row r="62" spans="1:16" x14ac:dyDescent="0.15">
      <c r="A62" s="157" t="s">
        <v>35</v>
      </c>
      <c r="B62" s="157">
        <f>'将来負担比率（分子）の構造'!I$45</f>
        <v>10650</v>
      </c>
      <c r="C62" s="157"/>
      <c r="D62" s="157"/>
      <c r="E62" s="157">
        <f>'将来負担比率（分子）の構造'!J$45</f>
        <v>10484</v>
      </c>
      <c r="F62" s="157"/>
      <c r="G62" s="157"/>
      <c r="H62" s="157">
        <f>'将来負担比率（分子）の構造'!K$45</f>
        <v>10277</v>
      </c>
      <c r="I62" s="157"/>
      <c r="J62" s="157"/>
      <c r="K62" s="157">
        <f>'将来負担比率（分子）の構造'!L$45</f>
        <v>10405</v>
      </c>
      <c r="L62" s="157"/>
      <c r="M62" s="157"/>
      <c r="N62" s="157">
        <f>'将来負担比率（分子）の構造'!M$45</f>
        <v>10314</v>
      </c>
      <c r="O62" s="157"/>
      <c r="P62" s="157"/>
    </row>
    <row r="63" spans="1:16" x14ac:dyDescent="0.15">
      <c r="A63" s="157" t="s">
        <v>34</v>
      </c>
      <c r="B63" s="157">
        <f>'将来負担比率（分子）の構造'!I$44</f>
        <v>78</v>
      </c>
      <c r="C63" s="157"/>
      <c r="D63" s="157"/>
      <c r="E63" s="157">
        <f>'将来負担比率（分子）の構造'!J$44</f>
        <v>30</v>
      </c>
      <c r="F63" s="157"/>
      <c r="G63" s="157"/>
      <c r="H63" s="157">
        <f>'将来負担比率（分子）の構造'!K$44</f>
        <v>15</v>
      </c>
      <c r="I63" s="157"/>
      <c r="J63" s="157"/>
      <c r="K63" s="157">
        <f>'将来負担比率（分子）の構造'!L$44</f>
        <v>11</v>
      </c>
      <c r="L63" s="157"/>
      <c r="M63" s="157"/>
      <c r="N63" s="157">
        <f>'将来負担比率（分子）の構造'!M$44</f>
        <v>9</v>
      </c>
      <c r="O63" s="157"/>
      <c r="P63" s="157"/>
    </row>
    <row r="64" spans="1:16" x14ac:dyDescent="0.15">
      <c r="A64" s="157" t="s">
        <v>33</v>
      </c>
      <c r="B64" s="157">
        <f>'将来負担比率（分子）の構造'!I$43</f>
        <v>28795</v>
      </c>
      <c r="C64" s="157"/>
      <c r="D64" s="157"/>
      <c r="E64" s="157">
        <f>'将来負担比率（分子）の構造'!J$43</f>
        <v>27094</v>
      </c>
      <c r="F64" s="157"/>
      <c r="G64" s="157"/>
      <c r="H64" s="157">
        <f>'将来負担比率（分子）の構造'!K$43</f>
        <v>24529</v>
      </c>
      <c r="I64" s="157"/>
      <c r="J64" s="157"/>
      <c r="K64" s="157">
        <f>'将来負担比率（分子）の構造'!L$43</f>
        <v>23229</v>
      </c>
      <c r="L64" s="157"/>
      <c r="M64" s="157"/>
      <c r="N64" s="157">
        <f>'将来負担比率（分子）の構造'!M$43</f>
        <v>21863</v>
      </c>
      <c r="O64" s="157"/>
      <c r="P64" s="157"/>
    </row>
    <row r="65" spans="1:16" x14ac:dyDescent="0.15">
      <c r="A65" s="157" t="s">
        <v>32</v>
      </c>
      <c r="B65" s="157">
        <f>'将来負担比率（分子）の構造'!I$42</f>
        <v>1327</v>
      </c>
      <c r="C65" s="157"/>
      <c r="D65" s="157"/>
      <c r="E65" s="157">
        <f>'将来負担比率（分子）の構造'!J$42</f>
        <v>1179</v>
      </c>
      <c r="F65" s="157"/>
      <c r="G65" s="157"/>
      <c r="H65" s="157">
        <f>'将来負担比率（分子）の構造'!K$42</f>
        <v>1060</v>
      </c>
      <c r="I65" s="157"/>
      <c r="J65" s="157"/>
      <c r="K65" s="157">
        <f>'将来負担比率（分子）の構造'!L$42</f>
        <v>964</v>
      </c>
      <c r="L65" s="157"/>
      <c r="M65" s="157"/>
      <c r="N65" s="157">
        <f>'将来負担比率（分子）の構造'!M$42</f>
        <v>887</v>
      </c>
      <c r="O65" s="157"/>
      <c r="P65" s="157"/>
    </row>
    <row r="66" spans="1:16" x14ac:dyDescent="0.15">
      <c r="A66" s="157" t="s">
        <v>31</v>
      </c>
      <c r="B66" s="157">
        <f>'将来負担比率（分子）の構造'!I$41</f>
        <v>75610</v>
      </c>
      <c r="C66" s="157"/>
      <c r="D66" s="157"/>
      <c r="E66" s="157">
        <f>'将来負担比率（分子）の構造'!J$41</f>
        <v>72243</v>
      </c>
      <c r="F66" s="157"/>
      <c r="G66" s="157"/>
      <c r="H66" s="157">
        <f>'将来負担比率（分子）の構造'!K$41</f>
        <v>70512</v>
      </c>
      <c r="I66" s="157"/>
      <c r="J66" s="157"/>
      <c r="K66" s="157">
        <f>'将来負担比率（分子）の構造'!L$41</f>
        <v>66838</v>
      </c>
      <c r="L66" s="157"/>
      <c r="M66" s="157"/>
      <c r="N66" s="157">
        <f>'将来負担比率（分子）の構造'!M$41</f>
        <v>62148</v>
      </c>
      <c r="O66" s="157"/>
      <c r="P66" s="157"/>
    </row>
    <row r="67" spans="1:16" x14ac:dyDescent="0.15">
      <c r="A67" s="157" t="s">
        <v>71</v>
      </c>
      <c r="B67" s="157" t="e">
        <f>NA()</f>
        <v>#N/A</v>
      </c>
      <c r="C67" s="157">
        <f>IF(ISNUMBER('将来負担比率（分子）の構造'!I$53), IF('将来負担比率（分子）の構造'!I$53 &lt; 0, 0, '将来負担比率（分子）の構造'!I$53), NA())</f>
        <v>24594</v>
      </c>
      <c r="D67" s="157" t="e">
        <f>NA()</f>
        <v>#N/A</v>
      </c>
      <c r="E67" s="157" t="e">
        <f>NA()</f>
        <v>#N/A</v>
      </c>
      <c r="F67" s="157">
        <f>IF(ISNUMBER('将来負担比率（分子）の構造'!J$53), IF('将来負担比率（分子）の構造'!J$53 &lt; 0, 0, '将来負担比率（分子）の構造'!J$53), NA())</f>
        <v>21985</v>
      </c>
      <c r="G67" s="157" t="e">
        <f>NA()</f>
        <v>#N/A</v>
      </c>
      <c r="H67" s="157" t="e">
        <f>NA()</f>
        <v>#N/A</v>
      </c>
      <c r="I67" s="157">
        <f>IF(ISNUMBER('将来負担比率（分子）の構造'!K$53), IF('将来負担比率（分子）の構造'!K$53 &lt; 0, 0, '将来負担比率（分子）の構造'!K$53), NA())</f>
        <v>22530</v>
      </c>
      <c r="J67" s="157" t="e">
        <f>NA()</f>
        <v>#N/A</v>
      </c>
      <c r="K67" s="157" t="e">
        <f>NA()</f>
        <v>#N/A</v>
      </c>
      <c r="L67" s="157">
        <f>IF(ISNUMBER('将来負担比率（分子）の構造'!L$53), IF('将来負担比率（分子）の構造'!L$53 &lt; 0, 0, '将来負担比率（分子）の構造'!L$53), NA())</f>
        <v>17740</v>
      </c>
      <c r="M67" s="157" t="e">
        <f>NA()</f>
        <v>#N/A</v>
      </c>
      <c r="N67" s="157" t="e">
        <f>NA()</f>
        <v>#N/A</v>
      </c>
      <c r="O67" s="157">
        <f>IF(ISNUMBER('将来負担比率（分子）の構造'!M$53), IF('将来負担比率（分子）の構造'!M$53 &lt; 0, 0, '将来負担比率（分子）の構造'!M$53), NA())</f>
        <v>14186</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3752</v>
      </c>
      <c r="C72" s="161">
        <f>基金残高に係る経年分析!G55</f>
        <v>3448</v>
      </c>
      <c r="D72" s="161">
        <f>基金残高に係る経年分析!H55</f>
        <v>3740</v>
      </c>
    </row>
    <row r="73" spans="1:16" x14ac:dyDescent="0.15">
      <c r="A73" s="160" t="s">
        <v>74</v>
      </c>
      <c r="B73" s="161">
        <f>基金残高に係る経年分析!F56</f>
        <v>10515</v>
      </c>
      <c r="C73" s="161">
        <f>基金残高に係る経年分析!G56</f>
        <v>10662</v>
      </c>
      <c r="D73" s="161">
        <f>基金残高に係る経年分析!H56</f>
        <v>11660</v>
      </c>
    </row>
    <row r="74" spans="1:16" x14ac:dyDescent="0.15">
      <c r="A74" s="160" t="s">
        <v>75</v>
      </c>
      <c r="B74" s="161">
        <f>基金残高に係る経年分析!F57</f>
        <v>4575</v>
      </c>
      <c r="C74" s="161">
        <f>基金残高に係る経年分析!G57</f>
        <v>4927</v>
      </c>
      <c r="D74" s="161">
        <f>基金残高に係る経年分析!H57</f>
        <v>4881</v>
      </c>
    </row>
  </sheetData>
  <sheetProtection algorithmName="SHA-512" hashValue="OuaoGWI/iNexD1rmARO0yI5ikM3Pz9peMlfGjro95/3O/5SNG1VxGfpasxaj3EvIDX4t3pGtsVStfmKKYMu14Q==" saltValue="RKHlkWcMfZm2Nv5PGn0YY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12522669</v>
      </c>
      <c r="S5" s="664"/>
      <c r="T5" s="664"/>
      <c r="U5" s="664"/>
      <c r="V5" s="664"/>
      <c r="W5" s="664"/>
      <c r="X5" s="664"/>
      <c r="Y5" s="689"/>
      <c r="Z5" s="702">
        <v>16.3</v>
      </c>
      <c r="AA5" s="702"/>
      <c r="AB5" s="702"/>
      <c r="AC5" s="702"/>
      <c r="AD5" s="703">
        <v>12522669</v>
      </c>
      <c r="AE5" s="703"/>
      <c r="AF5" s="703"/>
      <c r="AG5" s="703"/>
      <c r="AH5" s="703"/>
      <c r="AI5" s="703"/>
      <c r="AJ5" s="703"/>
      <c r="AK5" s="703"/>
      <c r="AL5" s="690">
        <v>30.2</v>
      </c>
      <c r="AM5" s="672"/>
      <c r="AN5" s="672"/>
      <c r="AO5" s="691"/>
      <c r="AP5" s="666" t="s">
        <v>216</v>
      </c>
      <c r="AQ5" s="667"/>
      <c r="AR5" s="667"/>
      <c r="AS5" s="667"/>
      <c r="AT5" s="667"/>
      <c r="AU5" s="667"/>
      <c r="AV5" s="667"/>
      <c r="AW5" s="667"/>
      <c r="AX5" s="667"/>
      <c r="AY5" s="667"/>
      <c r="AZ5" s="667"/>
      <c r="BA5" s="667"/>
      <c r="BB5" s="667"/>
      <c r="BC5" s="667"/>
      <c r="BD5" s="667"/>
      <c r="BE5" s="667"/>
      <c r="BF5" s="668"/>
      <c r="BG5" s="608">
        <v>12490848</v>
      </c>
      <c r="BH5" s="609"/>
      <c r="BI5" s="609"/>
      <c r="BJ5" s="609"/>
      <c r="BK5" s="609"/>
      <c r="BL5" s="609"/>
      <c r="BM5" s="609"/>
      <c r="BN5" s="610"/>
      <c r="BO5" s="646">
        <v>99.7</v>
      </c>
      <c r="BP5" s="646"/>
      <c r="BQ5" s="646"/>
      <c r="BR5" s="646"/>
      <c r="BS5" s="647">
        <v>151989</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1139153</v>
      </c>
      <c r="S6" s="609"/>
      <c r="T6" s="609"/>
      <c r="U6" s="609"/>
      <c r="V6" s="609"/>
      <c r="W6" s="609"/>
      <c r="X6" s="609"/>
      <c r="Y6" s="610"/>
      <c r="Z6" s="646">
        <v>1.5</v>
      </c>
      <c r="AA6" s="646"/>
      <c r="AB6" s="646"/>
      <c r="AC6" s="646"/>
      <c r="AD6" s="647">
        <v>1139153</v>
      </c>
      <c r="AE6" s="647"/>
      <c r="AF6" s="647"/>
      <c r="AG6" s="647"/>
      <c r="AH6" s="647"/>
      <c r="AI6" s="647"/>
      <c r="AJ6" s="647"/>
      <c r="AK6" s="647"/>
      <c r="AL6" s="611">
        <v>2.7</v>
      </c>
      <c r="AM6" s="612"/>
      <c r="AN6" s="612"/>
      <c r="AO6" s="648"/>
      <c r="AP6" s="605" t="s">
        <v>221</v>
      </c>
      <c r="AQ6" s="606"/>
      <c r="AR6" s="606"/>
      <c r="AS6" s="606"/>
      <c r="AT6" s="606"/>
      <c r="AU6" s="606"/>
      <c r="AV6" s="606"/>
      <c r="AW6" s="606"/>
      <c r="AX6" s="606"/>
      <c r="AY6" s="606"/>
      <c r="AZ6" s="606"/>
      <c r="BA6" s="606"/>
      <c r="BB6" s="606"/>
      <c r="BC6" s="606"/>
      <c r="BD6" s="606"/>
      <c r="BE6" s="606"/>
      <c r="BF6" s="607"/>
      <c r="BG6" s="608">
        <v>12490848</v>
      </c>
      <c r="BH6" s="609"/>
      <c r="BI6" s="609"/>
      <c r="BJ6" s="609"/>
      <c r="BK6" s="609"/>
      <c r="BL6" s="609"/>
      <c r="BM6" s="609"/>
      <c r="BN6" s="610"/>
      <c r="BO6" s="646">
        <v>99.7</v>
      </c>
      <c r="BP6" s="646"/>
      <c r="BQ6" s="646"/>
      <c r="BR6" s="646"/>
      <c r="BS6" s="647">
        <v>151989</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304350</v>
      </c>
      <c r="CS6" s="609"/>
      <c r="CT6" s="609"/>
      <c r="CU6" s="609"/>
      <c r="CV6" s="609"/>
      <c r="CW6" s="609"/>
      <c r="CX6" s="609"/>
      <c r="CY6" s="610"/>
      <c r="CZ6" s="690">
        <v>0.4</v>
      </c>
      <c r="DA6" s="672"/>
      <c r="DB6" s="672"/>
      <c r="DC6" s="692"/>
      <c r="DD6" s="614" t="s">
        <v>122</v>
      </c>
      <c r="DE6" s="609"/>
      <c r="DF6" s="609"/>
      <c r="DG6" s="609"/>
      <c r="DH6" s="609"/>
      <c r="DI6" s="609"/>
      <c r="DJ6" s="609"/>
      <c r="DK6" s="609"/>
      <c r="DL6" s="609"/>
      <c r="DM6" s="609"/>
      <c r="DN6" s="609"/>
      <c r="DO6" s="609"/>
      <c r="DP6" s="610"/>
      <c r="DQ6" s="614">
        <v>304021</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3628</v>
      </c>
      <c r="S7" s="609"/>
      <c r="T7" s="609"/>
      <c r="U7" s="609"/>
      <c r="V7" s="609"/>
      <c r="W7" s="609"/>
      <c r="X7" s="609"/>
      <c r="Y7" s="610"/>
      <c r="Z7" s="646">
        <v>0</v>
      </c>
      <c r="AA7" s="646"/>
      <c r="AB7" s="646"/>
      <c r="AC7" s="646"/>
      <c r="AD7" s="647">
        <v>3628</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4795529</v>
      </c>
      <c r="BH7" s="609"/>
      <c r="BI7" s="609"/>
      <c r="BJ7" s="609"/>
      <c r="BK7" s="609"/>
      <c r="BL7" s="609"/>
      <c r="BM7" s="609"/>
      <c r="BN7" s="610"/>
      <c r="BO7" s="646">
        <v>38.299999999999997</v>
      </c>
      <c r="BP7" s="646"/>
      <c r="BQ7" s="646"/>
      <c r="BR7" s="646"/>
      <c r="BS7" s="647">
        <v>151989</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13366643</v>
      </c>
      <c r="CS7" s="609"/>
      <c r="CT7" s="609"/>
      <c r="CU7" s="609"/>
      <c r="CV7" s="609"/>
      <c r="CW7" s="609"/>
      <c r="CX7" s="609"/>
      <c r="CY7" s="610"/>
      <c r="CZ7" s="646">
        <v>18.2</v>
      </c>
      <c r="DA7" s="646"/>
      <c r="DB7" s="646"/>
      <c r="DC7" s="646"/>
      <c r="DD7" s="614">
        <v>151960</v>
      </c>
      <c r="DE7" s="609"/>
      <c r="DF7" s="609"/>
      <c r="DG7" s="609"/>
      <c r="DH7" s="609"/>
      <c r="DI7" s="609"/>
      <c r="DJ7" s="609"/>
      <c r="DK7" s="609"/>
      <c r="DL7" s="609"/>
      <c r="DM7" s="609"/>
      <c r="DN7" s="609"/>
      <c r="DO7" s="609"/>
      <c r="DP7" s="610"/>
      <c r="DQ7" s="614">
        <v>9585981</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43375</v>
      </c>
      <c r="S8" s="609"/>
      <c r="T8" s="609"/>
      <c r="U8" s="609"/>
      <c r="V8" s="609"/>
      <c r="W8" s="609"/>
      <c r="X8" s="609"/>
      <c r="Y8" s="610"/>
      <c r="Z8" s="646">
        <v>0.1</v>
      </c>
      <c r="AA8" s="646"/>
      <c r="AB8" s="646"/>
      <c r="AC8" s="646"/>
      <c r="AD8" s="647">
        <v>43375</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164521</v>
      </c>
      <c r="BH8" s="609"/>
      <c r="BI8" s="609"/>
      <c r="BJ8" s="609"/>
      <c r="BK8" s="609"/>
      <c r="BL8" s="609"/>
      <c r="BM8" s="609"/>
      <c r="BN8" s="610"/>
      <c r="BO8" s="646">
        <v>1.3</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20551682</v>
      </c>
      <c r="CS8" s="609"/>
      <c r="CT8" s="609"/>
      <c r="CU8" s="609"/>
      <c r="CV8" s="609"/>
      <c r="CW8" s="609"/>
      <c r="CX8" s="609"/>
      <c r="CY8" s="610"/>
      <c r="CZ8" s="646">
        <v>28</v>
      </c>
      <c r="DA8" s="646"/>
      <c r="DB8" s="646"/>
      <c r="DC8" s="646"/>
      <c r="DD8" s="614">
        <v>358902</v>
      </c>
      <c r="DE8" s="609"/>
      <c r="DF8" s="609"/>
      <c r="DG8" s="609"/>
      <c r="DH8" s="609"/>
      <c r="DI8" s="609"/>
      <c r="DJ8" s="609"/>
      <c r="DK8" s="609"/>
      <c r="DL8" s="609"/>
      <c r="DM8" s="609"/>
      <c r="DN8" s="609"/>
      <c r="DO8" s="609"/>
      <c r="DP8" s="610"/>
      <c r="DQ8" s="614">
        <v>11685490</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59579</v>
      </c>
      <c r="S9" s="609"/>
      <c r="T9" s="609"/>
      <c r="U9" s="609"/>
      <c r="V9" s="609"/>
      <c r="W9" s="609"/>
      <c r="X9" s="609"/>
      <c r="Y9" s="610"/>
      <c r="Z9" s="646">
        <v>0.1</v>
      </c>
      <c r="AA9" s="646"/>
      <c r="AB9" s="646"/>
      <c r="AC9" s="646"/>
      <c r="AD9" s="647">
        <v>59579</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3828716</v>
      </c>
      <c r="BH9" s="609"/>
      <c r="BI9" s="609"/>
      <c r="BJ9" s="609"/>
      <c r="BK9" s="609"/>
      <c r="BL9" s="609"/>
      <c r="BM9" s="609"/>
      <c r="BN9" s="610"/>
      <c r="BO9" s="646">
        <v>30.6</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5805922</v>
      </c>
      <c r="CS9" s="609"/>
      <c r="CT9" s="609"/>
      <c r="CU9" s="609"/>
      <c r="CV9" s="609"/>
      <c r="CW9" s="609"/>
      <c r="CX9" s="609"/>
      <c r="CY9" s="610"/>
      <c r="CZ9" s="646">
        <v>7.9</v>
      </c>
      <c r="DA9" s="646"/>
      <c r="DB9" s="646"/>
      <c r="DC9" s="646"/>
      <c r="DD9" s="614">
        <v>279577</v>
      </c>
      <c r="DE9" s="609"/>
      <c r="DF9" s="609"/>
      <c r="DG9" s="609"/>
      <c r="DH9" s="609"/>
      <c r="DI9" s="609"/>
      <c r="DJ9" s="609"/>
      <c r="DK9" s="609"/>
      <c r="DL9" s="609"/>
      <c r="DM9" s="609"/>
      <c r="DN9" s="609"/>
      <c r="DO9" s="609"/>
      <c r="DP9" s="610"/>
      <c r="DQ9" s="614">
        <v>5154893</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267564</v>
      </c>
      <c r="BH10" s="609"/>
      <c r="BI10" s="609"/>
      <c r="BJ10" s="609"/>
      <c r="BK10" s="609"/>
      <c r="BL10" s="609"/>
      <c r="BM10" s="609"/>
      <c r="BN10" s="610"/>
      <c r="BO10" s="646">
        <v>2.1</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162919</v>
      </c>
      <c r="CS10" s="609"/>
      <c r="CT10" s="609"/>
      <c r="CU10" s="609"/>
      <c r="CV10" s="609"/>
      <c r="CW10" s="609"/>
      <c r="CX10" s="609"/>
      <c r="CY10" s="610"/>
      <c r="CZ10" s="646">
        <v>0.2</v>
      </c>
      <c r="DA10" s="646"/>
      <c r="DB10" s="646"/>
      <c r="DC10" s="646"/>
      <c r="DD10" s="614">
        <v>11904</v>
      </c>
      <c r="DE10" s="609"/>
      <c r="DF10" s="609"/>
      <c r="DG10" s="609"/>
      <c r="DH10" s="609"/>
      <c r="DI10" s="609"/>
      <c r="DJ10" s="609"/>
      <c r="DK10" s="609"/>
      <c r="DL10" s="609"/>
      <c r="DM10" s="609"/>
      <c r="DN10" s="609"/>
      <c r="DO10" s="609"/>
      <c r="DP10" s="610"/>
      <c r="DQ10" s="614">
        <v>128072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2939195</v>
      </c>
      <c r="S11" s="609"/>
      <c r="T11" s="609"/>
      <c r="U11" s="609"/>
      <c r="V11" s="609"/>
      <c r="W11" s="609"/>
      <c r="X11" s="609"/>
      <c r="Y11" s="610"/>
      <c r="Z11" s="611">
        <v>3.8</v>
      </c>
      <c r="AA11" s="612"/>
      <c r="AB11" s="612"/>
      <c r="AC11" s="613"/>
      <c r="AD11" s="614">
        <v>2939195</v>
      </c>
      <c r="AE11" s="609"/>
      <c r="AF11" s="609"/>
      <c r="AG11" s="609"/>
      <c r="AH11" s="609"/>
      <c r="AI11" s="609"/>
      <c r="AJ11" s="609"/>
      <c r="AK11" s="610"/>
      <c r="AL11" s="611">
        <v>7.1</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534728</v>
      </c>
      <c r="BH11" s="609"/>
      <c r="BI11" s="609"/>
      <c r="BJ11" s="609"/>
      <c r="BK11" s="609"/>
      <c r="BL11" s="609"/>
      <c r="BM11" s="609"/>
      <c r="BN11" s="610"/>
      <c r="BO11" s="646">
        <v>4.3</v>
      </c>
      <c r="BP11" s="646"/>
      <c r="BQ11" s="646"/>
      <c r="BR11" s="646"/>
      <c r="BS11" s="647">
        <v>151989</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7013996</v>
      </c>
      <c r="CS11" s="609"/>
      <c r="CT11" s="609"/>
      <c r="CU11" s="609"/>
      <c r="CV11" s="609"/>
      <c r="CW11" s="609"/>
      <c r="CX11" s="609"/>
      <c r="CY11" s="610"/>
      <c r="CZ11" s="646">
        <v>9.5</v>
      </c>
      <c r="DA11" s="646"/>
      <c r="DB11" s="646"/>
      <c r="DC11" s="646"/>
      <c r="DD11" s="614">
        <v>3028576</v>
      </c>
      <c r="DE11" s="609"/>
      <c r="DF11" s="609"/>
      <c r="DG11" s="609"/>
      <c r="DH11" s="609"/>
      <c r="DI11" s="609"/>
      <c r="DJ11" s="609"/>
      <c r="DK11" s="609"/>
      <c r="DL11" s="609"/>
      <c r="DM11" s="609"/>
      <c r="DN11" s="609"/>
      <c r="DO11" s="609"/>
      <c r="DP11" s="610"/>
      <c r="DQ11" s="614">
        <v>2367733</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12640</v>
      </c>
      <c r="S12" s="609"/>
      <c r="T12" s="609"/>
      <c r="U12" s="609"/>
      <c r="V12" s="609"/>
      <c r="W12" s="609"/>
      <c r="X12" s="609"/>
      <c r="Y12" s="610"/>
      <c r="Z12" s="646">
        <v>0</v>
      </c>
      <c r="AA12" s="646"/>
      <c r="AB12" s="646"/>
      <c r="AC12" s="646"/>
      <c r="AD12" s="647">
        <v>12640</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6465326</v>
      </c>
      <c r="BH12" s="609"/>
      <c r="BI12" s="609"/>
      <c r="BJ12" s="609"/>
      <c r="BK12" s="609"/>
      <c r="BL12" s="609"/>
      <c r="BM12" s="609"/>
      <c r="BN12" s="610"/>
      <c r="BO12" s="646">
        <v>51.6</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2045046</v>
      </c>
      <c r="CS12" s="609"/>
      <c r="CT12" s="609"/>
      <c r="CU12" s="609"/>
      <c r="CV12" s="609"/>
      <c r="CW12" s="609"/>
      <c r="CX12" s="609"/>
      <c r="CY12" s="610"/>
      <c r="CZ12" s="646">
        <v>2.8</v>
      </c>
      <c r="DA12" s="646"/>
      <c r="DB12" s="646"/>
      <c r="DC12" s="646"/>
      <c r="DD12" s="614">
        <v>301829</v>
      </c>
      <c r="DE12" s="609"/>
      <c r="DF12" s="609"/>
      <c r="DG12" s="609"/>
      <c r="DH12" s="609"/>
      <c r="DI12" s="609"/>
      <c r="DJ12" s="609"/>
      <c r="DK12" s="609"/>
      <c r="DL12" s="609"/>
      <c r="DM12" s="609"/>
      <c r="DN12" s="609"/>
      <c r="DO12" s="609"/>
      <c r="DP12" s="610"/>
      <c r="DQ12" s="614">
        <v>1167208</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6423830</v>
      </c>
      <c r="BH13" s="609"/>
      <c r="BI13" s="609"/>
      <c r="BJ13" s="609"/>
      <c r="BK13" s="609"/>
      <c r="BL13" s="609"/>
      <c r="BM13" s="609"/>
      <c r="BN13" s="610"/>
      <c r="BO13" s="646">
        <v>51.3</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5543240</v>
      </c>
      <c r="CS13" s="609"/>
      <c r="CT13" s="609"/>
      <c r="CU13" s="609"/>
      <c r="CV13" s="609"/>
      <c r="CW13" s="609"/>
      <c r="CX13" s="609"/>
      <c r="CY13" s="610"/>
      <c r="CZ13" s="646">
        <v>7.5</v>
      </c>
      <c r="DA13" s="646"/>
      <c r="DB13" s="646"/>
      <c r="DC13" s="646"/>
      <c r="DD13" s="614">
        <v>2244704</v>
      </c>
      <c r="DE13" s="609"/>
      <c r="DF13" s="609"/>
      <c r="DG13" s="609"/>
      <c r="DH13" s="609"/>
      <c r="DI13" s="609"/>
      <c r="DJ13" s="609"/>
      <c r="DK13" s="609"/>
      <c r="DL13" s="609"/>
      <c r="DM13" s="609"/>
      <c r="DN13" s="609"/>
      <c r="DO13" s="609"/>
      <c r="DP13" s="610"/>
      <c r="DQ13" s="614">
        <v>3161759</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484828</v>
      </c>
      <c r="BH14" s="609"/>
      <c r="BI14" s="609"/>
      <c r="BJ14" s="609"/>
      <c r="BK14" s="609"/>
      <c r="BL14" s="609"/>
      <c r="BM14" s="609"/>
      <c r="BN14" s="610"/>
      <c r="BO14" s="646">
        <v>3.9</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2346781</v>
      </c>
      <c r="CS14" s="609"/>
      <c r="CT14" s="609"/>
      <c r="CU14" s="609"/>
      <c r="CV14" s="609"/>
      <c r="CW14" s="609"/>
      <c r="CX14" s="609"/>
      <c r="CY14" s="610"/>
      <c r="CZ14" s="646">
        <v>3.2</v>
      </c>
      <c r="DA14" s="646"/>
      <c r="DB14" s="646"/>
      <c r="DC14" s="646"/>
      <c r="DD14" s="614">
        <v>80753</v>
      </c>
      <c r="DE14" s="609"/>
      <c r="DF14" s="609"/>
      <c r="DG14" s="609"/>
      <c r="DH14" s="609"/>
      <c r="DI14" s="609"/>
      <c r="DJ14" s="609"/>
      <c r="DK14" s="609"/>
      <c r="DL14" s="609"/>
      <c r="DM14" s="609"/>
      <c r="DN14" s="609"/>
      <c r="DO14" s="609"/>
      <c r="DP14" s="610"/>
      <c r="DQ14" s="614">
        <v>2115933</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66018</v>
      </c>
      <c r="S15" s="609"/>
      <c r="T15" s="609"/>
      <c r="U15" s="609"/>
      <c r="V15" s="609"/>
      <c r="W15" s="609"/>
      <c r="X15" s="609"/>
      <c r="Y15" s="610"/>
      <c r="Z15" s="646">
        <v>0.1</v>
      </c>
      <c r="AA15" s="646"/>
      <c r="AB15" s="646"/>
      <c r="AC15" s="646"/>
      <c r="AD15" s="647">
        <v>66018</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742877</v>
      </c>
      <c r="BH15" s="609"/>
      <c r="BI15" s="609"/>
      <c r="BJ15" s="609"/>
      <c r="BK15" s="609"/>
      <c r="BL15" s="609"/>
      <c r="BM15" s="609"/>
      <c r="BN15" s="610"/>
      <c r="BO15" s="646">
        <v>5.9</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7276679</v>
      </c>
      <c r="CS15" s="609"/>
      <c r="CT15" s="609"/>
      <c r="CU15" s="609"/>
      <c r="CV15" s="609"/>
      <c r="CW15" s="609"/>
      <c r="CX15" s="609"/>
      <c r="CY15" s="610"/>
      <c r="CZ15" s="646">
        <v>9.9</v>
      </c>
      <c r="DA15" s="646"/>
      <c r="DB15" s="646"/>
      <c r="DC15" s="646"/>
      <c r="DD15" s="614">
        <v>730127</v>
      </c>
      <c r="DE15" s="609"/>
      <c r="DF15" s="609"/>
      <c r="DG15" s="609"/>
      <c r="DH15" s="609"/>
      <c r="DI15" s="609"/>
      <c r="DJ15" s="609"/>
      <c r="DK15" s="609"/>
      <c r="DL15" s="609"/>
      <c r="DM15" s="609"/>
      <c r="DN15" s="609"/>
      <c r="DO15" s="609"/>
      <c r="DP15" s="610"/>
      <c r="DQ15" s="614">
        <v>5430323</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197482</v>
      </c>
      <c r="S16" s="609"/>
      <c r="T16" s="609"/>
      <c r="U16" s="609"/>
      <c r="V16" s="609"/>
      <c r="W16" s="609"/>
      <c r="X16" s="609"/>
      <c r="Y16" s="610"/>
      <c r="Z16" s="646">
        <v>0.3</v>
      </c>
      <c r="AA16" s="646"/>
      <c r="AB16" s="646"/>
      <c r="AC16" s="646"/>
      <c r="AD16" s="647">
        <v>197482</v>
      </c>
      <c r="AE16" s="647"/>
      <c r="AF16" s="647"/>
      <c r="AG16" s="647"/>
      <c r="AH16" s="647"/>
      <c r="AI16" s="647"/>
      <c r="AJ16" s="647"/>
      <c r="AK16" s="647"/>
      <c r="AL16" s="611">
        <v>0.5</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v>2288</v>
      </c>
      <c r="BH16" s="609"/>
      <c r="BI16" s="609"/>
      <c r="BJ16" s="609"/>
      <c r="BK16" s="609"/>
      <c r="BL16" s="609"/>
      <c r="BM16" s="609"/>
      <c r="BN16" s="610"/>
      <c r="BO16" s="646">
        <v>0</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301920</v>
      </c>
      <c r="CS16" s="609"/>
      <c r="CT16" s="609"/>
      <c r="CU16" s="609"/>
      <c r="CV16" s="609"/>
      <c r="CW16" s="609"/>
      <c r="CX16" s="609"/>
      <c r="CY16" s="610"/>
      <c r="CZ16" s="646">
        <v>0.4</v>
      </c>
      <c r="DA16" s="646"/>
      <c r="DB16" s="646"/>
      <c r="DC16" s="646"/>
      <c r="DD16" s="614" t="s">
        <v>122</v>
      </c>
      <c r="DE16" s="609"/>
      <c r="DF16" s="609"/>
      <c r="DG16" s="609"/>
      <c r="DH16" s="609"/>
      <c r="DI16" s="609"/>
      <c r="DJ16" s="609"/>
      <c r="DK16" s="609"/>
      <c r="DL16" s="609"/>
      <c r="DM16" s="609"/>
      <c r="DN16" s="609"/>
      <c r="DO16" s="609"/>
      <c r="DP16" s="610"/>
      <c r="DQ16" s="614">
        <v>10773</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530930</v>
      </c>
      <c r="S17" s="609"/>
      <c r="T17" s="609"/>
      <c r="U17" s="609"/>
      <c r="V17" s="609"/>
      <c r="W17" s="609"/>
      <c r="X17" s="609"/>
      <c r="Y17" s="610"/>
      <c r="Z17" s="646">
        <v>0.7</v>
      </c>
      <c r="AA17" s="646"/>
      <c r="AB17" s="646"/>
      <c r="AC17" s="646"/>
      <c r="AD17" s="647">
        <v>530930</v>
      </c>
      <c r="AE17" s="647"/>
      <c r="AF17" s="647"/>
      <c r="AG17" s="647"/>
      <c r="AH17" s="647"/>
      <c r="AI17" s="647"/>
      <c r="AJ17" s="647"/>
      <c r="AK17" s="647"/>
      <c r="AL17" s="611">
        <v>1.3</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8768082</v>
      </c>
      <c r="CS17" s="609"/>
      <c r="CT17" s="609"/>
      <c r="CU17" s="609"/>
      <c r="CV17" s="609"/>
      <c r="CW17" s="609"/>
      <c r="CX17" s="609"/>
      <c r="CY17" s="610"/>
      <c r="CZ17" s="646">
        <v>11.9</v>
      </c>
      <c r="DA17" s="646"/>
      <c r="DB17" s="646"/>
      <c r="DC17" s="646"/>
      <c r="DD17" s="614" t="s">
        <v>122</v>
      </c>
      <c r="DE17" s="609"/>
      <c r="DF17" s="609"/>
      <c r="DG17" s="609"/>
      <c r="DH17" s="609"/>
      <c r="DI17" s="609"/>
      <c r="DJ17" s="609"/>
      <c r="DK17" s="609"/>
      <c r="DL17" s="609"/>
      <c r="DM17" s="609"/>
      <c r="DN17" s="609"/>
      <c r="DO17" s="609"/>
      <c r="DP17" s="610"/>
      <c r="DQ17" s="614">
        <v>8710276</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73525</v>
      </c>
      <c r="S18" s="609"/>
      <c r="T18" s="609"/>
      <c r="U18" s="609"/>
      <c r="V18" s="609"/>
      <c r="W18" s="609"/>
      <c r="X18" s="609"/>
      <c r="Y18" s="610"/>
      <c r="Z18" s="646">
        <v>0.1</v>
      </c>
      <c r="AA18" s="646"/>
      <c r="AB18" s="646"/>
      <c r="AC18" s="646"/>
      <c r="AD18" s="647">
        <v>73525</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434373</v>
      </c>
      <c r="S19" s="609"/>
      <c r="T19" s="609"/>
      <c r="U19" s="609"/>
      <c r="V19" s="609"/>
      <c r="W19" s="609"/>
      <c r="X19" s="609"/>
      <c r="Y19" s="610"/>
      <c r="Z19" s="646">
        <v>0.6</v>
      </c>
      <c r="AA19" s="646"/>
      <c r="AB19" s="646"/>
      <c r="AC19" s="646"/>
      <c r="AD19" s="647">
        <v>434373</v>
      </c>
      <c r="AE19" s="647"/>
      <c r="AF19" s="647"/>
      <c r="AG19" s="647"/>
      <c r="AH19" s="647"/>
      <c r="AI19" s="647"/>
      <c r="AJ19" s="647"/>
      <c r="AK19" s="647"/>
      <c r="AL19" s="611">
        <v>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31821</v>
      </c>
      <c r="BH19" s="609"/>
      <c r="BI19" s="609"/>
      <c r="BJ19" s="609"/>
      <c r="BK19" s="609"/>
      <c r="BL19" s="609"/>
      <c r="BM19" s="609"/>
      <c r="BN19" s="610"/>
      <c r="BO19" s="646">
        <v>0.3</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23032</v>
      </c>
      <c r="S20" s="609"/>
      <c r="T20" s="609"/>
      <c r="U20" s="609"/>
      <c r="V20" s="609"/>
      <c r="W20" s="609"/>
      <c r="X20" s="609"/>
      <c r="Y20" s="610"/>
      <c r="Z20" s="646">
        <v>0</v>
      </c>
      <c r="AA20" s="646"/>
      <c r="AB20" s="646"/>
      <c r="AC20" s="646"/>
      <c r="AD20" s="647">
        <v>23032</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31821</v>
      </c>
      <c r="BH20" s="609"/>
      <c r="BI20" s="609"/>
      <c r="BJ20" s="609"/>
      <c r="BK20" s="609"/>
      <c r="BL20" s="609"/>
      <c r="BM20" s="609"/>
      <c r="BN20" s="610"/>
      <c r="BO20" s="646">
        <v>0.3</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73487260</v>
      </c>
      <c r="CS20" s="609"/>
      <c r="CT20" s="609"/>
      <c r="CU20" s="609"/>
      <c r="CV20" s="609"/>
      <c r="CW20" s="609"/>
      <c r="CX20" s="609"/>
      <c r="CY20" s="610"/>
      <c r="CZ20" s="646">
        <v>100</v>
      </c>
      <c r="DA20" s="646"/>
      <c r="DB20" s="646"/>
      <c r="DC20" s="646"/>
      <c r="DD20" s="614">
        <v>7188332</v>
      </c>
      <c r="DE20" s="609"/>
      <c r="DF20" s="609"/>
      <c r="DG20" s="609"/>
      <c r="DH20" s="609"/>
      <c r="DI20" s="609"/>
      <c r="DJ20" s="609"/>
      <c r="DK20" s="609"/>
      <c r="DL20" s="609"/>
      <c r="DM20" s="609"/>
      <c r="DN20" s="609"/>
      <c r="DO20" s="609"/>
      <c r="DP20" s="610"/>
      <c r="DQ20" s="614">
        <v>49822462</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25717309</v>
      </c>
      <c r="S21" s="609"/>
      <c r="T21" s="609"/>
      <c r="U21" s="609"/>
      <c r="V21" s="609"/>
      <c r="W21" s="609"/>
      <c r="X21" s="609"/>
      <c r="Y21" s="610"/>
      <c r="Z21" s="646">
        <v>33.5</v>
      </c>
      <c r="AA21" s="646"/>
      <c r="AB21" s="646"/>
      <c r="AC21" s="646"/>
      <c r="AD21" s="647">
        <v>23767305</v>
      </c>
      <c r="AE21" s="647"/>
      <c r="AF21" s="647"/>
      <c r="AG21" s="647"/>
      <c r="AH21" s="647"/>
      <c r="AI21" s="647"/>
      <c r="AJ21" s="647"/>
      <c r="AK21" s="647"/>
      <c r="AL21" s="611">
        <v>57.3</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31821</v>
      </c>
      <c r="BH21" s="609"/>
      <c r="BI21" s="609"/>
      <c r="BJ21" s="609"/>
      <c r="BK21" s="609"/>
      <c r="BL21" s="609"/>
      <c r="BM21" s="609"/>
      <c r="BN21" s="610"/>
      <c r="BO21" s="646">
        <v>0.3</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23767305</v>
      </c>
      <c r="S22" s="609"/>
      <c r="T22" s="609"/>
      <c r="U22" s="609"/>
      <c r="V22" s="609"/>
      <c r="W22" s="609"/>
      <c r="X22" s="609"/>
      <c r="Y22" s="610"/>
      <c r="Z22" s="646">
        <v>31</v>
      </c>
      <c r="AA22" s="646"/>
      <c r="AB22" s="646"/>
      <c r="AC22" s="646"/>
      <c r="AD22" s="647">
        <v>23767305</v>
      </c>
      <c r="AE22" s="647"/>
      <c r="AF22" s="647"/>
      <c r="AG22" s="647"/>
      <c r="AH22" s="647"/>
      <c r="AI22" s="647"/>
      <c r="AJ22" s="647"/>
      <c r="AK22" s="647"/>
      <c r="AL22" s="611">
        <v>57.3</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1918015</v>
      </c>
      <c r="S23" s="609"/>
      <c r="T23" s="609"/>
      <c r="U23" s="609"/>
      <c r="V23" s="609"/>
      <c r="W23" s="609"/>
      <c r="X23" s="609"/>
      <c r="Y23" s="610"/>
      <c r="Z23" s="646">
        <v>2.5</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31989</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32624516</v>
      </c>
      <c r="CS24" s="664"/>
      <c r="CT24" s="664"/>
      <c r="CU24" s="664"/>
      <c r="CV24" s="664"/>
      <c r="CW24" s="664"/>
      <c r="CX24" s="664"/>
      <c r="CY24" s="689"/>
      <c r="CZ24" s="690">
        <v>44.4</v>
      </c>
      <c r="DA24" s="672"/>
      <c r="DB24" s="672"/>
      <c r="DC24" s="692"/>
      <c r="DD24" s="688">
        <v>24360755</v>
      </c>
      <c r="DE24" s="664"/>
      <c r="DF24" s="664"/>
      <c r="DG24" s="664"/>
      <c r="DH24" s="664"/>
      <c r="DI24" s="664"/>
      <c r="DJ24" s="664"/>
      <c r="DK24" s="689"/>
      <c r="DL24" s="688">
        <v>22641610</v>
      </c>
      <c r="DM24" s="664"/>
      <c r="DN24" s="664"/>
      <c r="DO24" s="664"/>
      <c r="DP24" s="664"/>
      <c r="DQ24" s="664"/>
      <c r="DR24" s="664"/>
      <c r="DS24" s="664"/>
      <c r="DT24" s="664"/>
      <c r="DU24" s="664"/>
      <c r="DV24" s="689"/>
      <c r="DW24" s="690">
        <v>54.5</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43231978</v>
      </c>
      <c r="S25" s="609"/>
      <c r="T25" s="609"/>
      <c r="U25" s="609"/>
      <c r="V25" s="609"/>
      <c r="W25" s="609"/>
      <c r="X25" s="609"/>
      <c r="Y25" s="610"/>
      <c r="Z25" s="646">
        <v>56.4</v>
      </c>
      <c r="AA25" s="646"/>
      <c r="AB25" s="646"/>
      <c r="AC25" s="646"/>
      <c r="AD25" s="647">
        <v>41281974</v>
      </c>
      <c r="AE25" s="647"/>
      <c r="AF25" s="647"/>
      <c r="AG25" s="647"/>
      <c r="AH25" s="647"/>
      <c r="AI25" s="647"/>
      <c r="AJ25" s="647"/>
      <c r="AK25" s="647"/>
      <c r="AL25" s="611">
        <v>99.5</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11303957</v>
      </c>
      <c r="CS25" s="621"/>
      <c r="CT25" s="621"/>
      <c r="CU25" s="621"/>
      <c r="CV25" s="621"/>
      <c r="CW25" s="621"/>
      <c r="CX25" s="621"/>
      <c r="CY25" s="622"/>
      <c r="CZ25" s="611">
        <v>15.4</v>
      </c>
      <c r="DA25" s="623"/>
      <c r="DB25" s="623"/>
      <c r="DC25" s="624"/>
      <c r="DD25" s="614">
        <v>10619461</v>
      </c>
      <c r="DE25" s="621"/>
      <c r="DF25" s="621"/>
      <c r="DG25" s="621"/>
      <c r="DH25" s="621"/>
      <c r="DI25" s="621"/>
      <c r="DJ25" s="621"/>
      <c r="DK25" s="622"/>
      <c r="DL25" s="614">
        <v>10436058</v>
      </c>
      <c r="DM25" s="621"/>
      <c r="DN25" s="621"/>
      <c r="DO25" s="621"/>
      <c r="DP25" s="621"/>
      <c r="DQ25" s="621"/>
      <c r="DR25" s="621"/>
      <c r="DS25" s="621"/>
      <c r="DT25" s="621"/>
      <c r="DU25" s="621"/>
      <c r="DV25" s="622"/>
      <c r="DW25" s="611">
        <v>25.1</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13167</v>
      </c>
      <c r="S26" s="609"/>
      <c r="T26" s="609"/>
      <c r="U26" s="609"/>
      <c r="V26" s="609"/>
      <c r="W26" s="609"/>
      <c r="X26" s="609"/>
      <c r="Y26" s="610"/>
      <c r="Z26" s="646">
        <v>0</v>
      </c>
      <c r="AA26" s="646"/>
      <c r="AB26" s="646"/>
      <c r="AC26" s="646"/>
      <c r="AD26" s="647">
        <v>13167</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7248962</v>
      </c>
      <c r="CS26" s="609"/>
      <c r="CT26" s="609"/>
      <c r="CU26" s="609"/>
      <c r="CV26" s="609"/>
      <c r="CW26" s="609"/>
      <c r="CX26" s="609"/>
      <c r="CY26" s="610"/>
      <c r="CZ26" s="611">
        <v>9.9</v>
      </c>
      <c r="DA26" s="623"/>
      <c r="DB26" s="623"/>
      <c r="DC26" s="624"/>
      <c r="DD26" s="614">
        <v>6763478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192964</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12522669</v>
      </c>
      <c r="BH27" s="609"/>
      <c r="BI27" s="609"/>
      <c r="BJ27" s="609"/>
      <c r="BK27" s="609"/>
      <c r="BL27" s="609"/>
      <c r="BM27" s="609"/>
      <c r="BN27" s="610"/>
      <c r="BO27" s="646">
        <v>100</v>
      </c>
      <c r="BP27" s="646"/>
      <c r="BQ27" s="646"/>
      <c r="BR27" s="646"/>
      <c r="BS27" s="647">
        <v>151989</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12552477</v>
      </c>
      <c r="CS27" s="621"/>
      <c r="CT27" s="621"/>
      <c r="CU27" s="621"/>
      <c r="CV27" s="621"/>
      <c r="CW27" s="621"/>
      <c r="CX27" s="621"/>
      <c r="CY27" s="622"/>
      <c r="CZ27" s="611">
        <v>17.100000000000001</v>
      </c>
      <c r="DA27" s="623"/>
      <c r="DB27" s="623"/>
      <c r="DC27" s="624"/>
      <c r="DD27" s="614">
        <v>5031018</v>
      </c>
      <c r="DE27" s="621"/>
      <c r="DF27" s="621"/>
      <c r="DG27" s="621"/>
      <c r="DH27" s="621"/>
      <c r="DI27" s="621"/>
      <c r="DJ27" s="621"/>
      <c r="DK27" s="622"/>
      <c r="DL27" s="614">
        <v>3498956</v>
      </c>
      <c r="DM27" s="621"/>
      <c r="DN27" s="621"/>
      <c r="DO27" s="621"/>
      <c r="DP27" s="621"/>
      <c r="DQ27" s="621"/>
      <c r="DR27" s="621"/>
      <c r="DS27" s="621"/>
      <c r="DT27" s="621"/>
      <c r="DU27" s="621"/>
      <c r="DV27" s="622"/>
      <c r="DW27" s="611">
        <v>8.4</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400715</v>
      </c>
      <c r="S28" s="609"/>
      <c r="T28" s="609"/>
      <c r="U28" s="609"/>
      <c r="V28" s="609"/>
      <c r="W28" s="609"/>
      <c r="X28" s="609"/>
      <c r="Y28" s="610"/>
      <c r="Z28" s="646">
        <v>0.5</v>
      </c>
      <c r="AA28" s="646"/>
      <c r="AB28" s="646"/>
      <c r="AC28" s="646"/>
      <c r="AD28" s="647">
        <v>54488</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8768082</v>
      </c>
      <c r="CS28" s="609"/>
      <c r="CT28" s="609"/>
      <c r="CU28" s="609"/>
      <c r="CV28" s="609"/>
      <c r="CW28" s="609"/>
      <c r="CX28" s="609"/>
      <c r="CY28" s="610"/>
      <c r="CZ28" s="611">
        <v>11.9</v>
      </c>
      <c r="DA28" s="623"/>
      <c r="DB28" s="623"/>
      <c r="DC28" s="624"/>
      <c r="DD28" s="614">
        <v>8710276</v>
      </c>
      <c r="DE28" s="609"/>
      <c r="DF28" s="609"/>
      <c r="DG28" s="609"/>
      <c r="DH28" s="609"/>
      <c r="DI28" s="609"/>
      <c r="DJ28" s="609"/>
      <c r="DK28" s="610"/>
      <c r="DL28" s="614">
        <v>8706596</v>
      </c>
      <c r="DM28" s="609"/>
      <c r="DN28" s="609"/>
      <c r="DO28" s="609"/>
      <c r="DP28" s="609"/>
      <c r="DQ28" s="609"/>
      <c r="DR28" s="609"/>
      <c r="DS28" s="609"/>
      <c r="DT28" s="609"/>
      <c r="DU28" s="609"/>
      <c r="DV28" s="610"/>
      <c r="DW28" s="611">
        <v>20.9</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65519</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8768082</v>
      </c>
      <c r="CS29" s="621"/>
      <c r="CT29" s="621"/>
      <c r="CU29" s="621"/>
      <c r="CV29" s="621"/>
      <c r="CW29" s="621"/>
      <c r="CX29" s="621"/>
      <c r="CY29" s="622"/>
      <c r="CZ29" s="611">
        <v>11.9</v>
      </c>
      <c r="DA29" s="623"/>
      <c r="DB29" s="623"/>
      <c r="DC29" s="624"/>
      <c r="DD29" s="614">
        <v>8710276</v>
      </c>
      <c r="DE29" s="621"/>
      <c r="DF29" s="621"/>
      <c r="DG29" s="621"/>
      <c r="DH29" s="621"/>
      <c r="DI29" s="621"/>
      <c r="DJ29" s="621"/>
      <c r="DK29" s="622"/>
      <c r="DL29" s="614">
        <v>8706596</v>
      </c>
      <c r="DM29" s="621"/>
      <c r="DN29" s="621"/>
      <c r="DO29" s="621"/>
      <c r="DP29" s="621"/>
      <c r="DQ29" s="621"/>
      <c r="DR29" s="621"/>
      <c r="DS29" s="621"/>
      <c r="DT29" s="621"/>
      <c r="DU29" s="621"/>
      <c r="DV29" s="622"/>
      <c r="DW29" s="611">
        <v>20.9</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8772215</v>
      </c>
      <c r="S30" s="609"/>
      <c r="T30" s="609"/>
      <c r="U30" s="609"/>
      <c r="V30" s="609"/>
      <c r="W30" s="609"/>
      <c r="X30" s="609"/>
      <c r="Y30" s="610"/>
      <c r="Z30" s="646">
        <v>11.4</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8602611</v>
      </c>
      <c r="CS30" s="609"/>
      <c r="CT30" s="609"/>
      <c r="CU30" s="609"/>
      <c r="CV30" s="609"/>
      <c r="CW30" s="609"/>
      <c r="CX30" s="609"/>
      <c r="CY30" s="610"/>
      <c r="CZ30" s="611">
        <v>11.7</v>
      </c>
      <c r="DA30" s="623"/>
      <c r="DB30" s="623"/>
      <c r="DC30" s="624"/>
      <c r="DD30" s="614">
        <v>8544814</v>
      </c>
      <c r="DE30" s="609"/>
      <c r="DF30" s="609"/>
      <c r="DG30" s="609"/>
      <c r="DH30" s="609"/>
      <c r="DI30" s="609"/>
      <c r="DJ30" s="609"/>
      <c r="DK30" s="610"/>
      <c r="DL30" s="614">
        <v>8541134</v>
      </c>
      <c r="DM30" s="609"/>
      <c r="DN30" s="609"/>
      <c r="DO30" s="609"/>
      <c r="DP30" s="609"/>
      <c r="DQ30" s="609"/>
      <c r="DR30" s="609"/>
      <c r="DS30" s="609"/>
      <c r="DT30" s="609"/>
      <c r="DU30" s="609"/>
      <c r="DV30" s="610"/>
      <c r="DW30" s="611">
        <v>20.5</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v>
      </c>
      <c r="BH31" s="671"/>
      <c r="BI31" s="671"/>
      <c r="BJ31" s="671"/>
      <c r="BK31" s="671"/>
      <c r="BL31" s="671"/>
      <c r="BM31" s="672">
        <v>96.9</v>
      </c>
      <c r="BN31" s="671"/>
      <c r="BO31" s="671"/>
      <c r="BP31" s="671"/>
      <c r="BQ31" s="673"/>
      <c r="BR31" s="670">
        <v>99.1</v>
      </c>
      <c r="BS31" s="671"/>
      <c r="BT31" s="671"/>
      <c r="BU31" s="671"/>
      <c r="BV31" s="671"/>
      <c r="BW31" s="671"/>
      <c r="BX31" s="672">
        <v>97.1</v>
      </c>
      <c r="BY31" s="671"/>
      <c r="BZ31" s="671"/>
      <c r="CA31" s="671"/>
      <c r="CB31" s="673"/>
      <c r="CD31" s="629"/>
      <c r="CE31" s="630"/>
      <c r="CF31" s="605" t="s">
        <v>300</v>
      </c>
      <c r="CG31" s="606"/>
      <c r="CH31" s="606"/>
      <c r="CI31" s="606"/>
      <c r="CJ31" s="606"/>
      <c r="CK31" s="606"/>
      <c r="CL31" s="606"/>
      <c r="CM31" s="606"/>
      <c r="CN31" s="606"/>
      <c r="CO31" s="606"/>
      <c r="CP31" s="606"/>
      <c r="CQ31" s="607"/>
      <c r="CR31" s="608">
        <v>165471</v>
      </c>
      <c r="CS31" s="621"/>
      <c r="CT31" s="621"/>
      <c r="CU31" s="621"/>
      <c r="CV31" s="621"/>
      <c r="CW31" s="621"/>
      <c r="CX31" s="621"/>
      <c r="CY31" s="622"/>
      <c r="CZ31" s="611">
        <v>0.2</v>
      </c>
      <c r="DA31" s="623"/>
      <c r="DB31" s="623"/>
      <c r="DC31" s="624"/>
      <c r="DD31" s="614">
        <v>165462</v>
      </c>
      <c r="DE31" s="621"/>
      <c r="DF31" s="621"/>
      <c r="DG31" s="621"/>
      <c r="DH31" s="621"/>
      <c r="DI31" s="621"/>
      <c r="DJ31" s="621"/>
      <c r="DK31" s="622"/>
      <c r="DL31" s="614">
        <v>165462</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6817407</v>
      </c>
      <c r="S32" s="609"/>
      <c r="T32" s="609"/>
      <c r="U32" s="609"/>
      <c r="V32" s="609"/>
      <c r="W32" s="609"/>
      <c r="X32" s="609"/>
      <c r="Y32" s="610"/>
      <c r="Z32" s="646">
        <v>8.9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99.2</v>
      </c>
      <c r="BH32" s="621"/>
      <c r="BI32" s="621"/>
      <c r="BJ32" s="621"/>
      <c r="BK32" s="621"/>
      <c r="BL32" s="621"/>
      <c r="BM32" s="612">
        <v>97.5</v>
      </c>
      <c r="BN32" s="621"/>
      <c r="BO32" s="621"/>
      <c r="BP32" s="621"/>
      <c r="BQ32" s="644"/>
      <c r="BR32" s="674">
        <v>99.3</v>
      </c>
      <c r="BS32" s="621"/>
      <c r="BT32" s="621"/>
      <c r="BU32" s="621"/>
      <c r="BV32" s="621"/>
      <c r="BW32" s="621"/>
      <c r="BX32" s="612">
        <v>97.6</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585162</v>
      </c>
      <c r="S33" s="609"/>
      <c r="T33" s="609"/>
      <c r="U33" s="609"/>
      <c r="V33" s="609"/>
      <c r="W33" s="609"/>
      <c r="X33" s="609"/>
      <c r="Y33" s="610"/>
      <c r="Z33" s="646">
        <v>0.8</v>
      </c>
      <c r="AA33" s="646"/>
      <c r="AB33" s="646"/>
      <c r="AC33" s="646"/>
      <c r="AD33" s="647">
        <v>77567</v>
      </c>
      <c r="AE33" s="647"/>
      <c r="AF33" s="647"/>
      <c r="AG33" s="647"/>
      <c r="AH33" s="647"/>
      <c r="AI33" s="647"/>
      <c r="AJ33" s="647"/>
      <c r="AK33" s="647"/>
      <c r="AL33" s="611">
        <v>0.2</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98.7</v>
      </c>
      <c r="BH33" s="593"/>
      <c r="BI33" s="593"/>
      <c r="BJ33" s="593"/>
      <c r="BK33" s="593"/>
      <c r="BL33" s="593"/>
      <c r="BM33" s="639">
        <v>96.2</v>
      </c>
      <c r="BN33" s="593"/>
      <c r="BO33" s="593"/>
      <c r="BP33" s="593"/>
      <c r="BQ33" s="656"/>
      <c r="BR33" s="669">
        <v>98.8</v>
      </c>
      <c r="BS33" s="593"/>
      <c r="BT33" s="593"/>
      <c r="BU33" s="593"/>
      <c r="BV33" s="593"/>
      <c r="BW33" s="593"/>
      <c r="BX33" s="639">
        <v>96.3</v>
      </c>
      <c r="BY33" s="593"/>
      <c r="BZ33" s="593"/>
      <c r="CA33" s="593"/>
      <c r="CB33" s="656"/>
      <c r="CD33" s="605" t="s">
        <v>307</v>
      </c>
      <c r="CE33" s="606"/>
      <c r="CF33" s="606"/>
      <c r="CG33" s="606"/>
      <c r="CH33" s="606"/>
      <c r="CI33" s="606"/>
      <c r="CJ33" s="606"/>
      <c r="CK33" s="606"/>
      <c r="CL33" s="606"/>
      <c r="CM33" s="606"/>
      <c r="CN33" s="606"/>
      <c r="CO33" s="606"/>
      <c r="CP33" s="606"/>
      <c r="CQ33" s="607"/>
      <c r="CR33" s="608">
        <v>33372492</v>
      </c>
      <c r="CS33" s="621"/>
      <c r="CT33" s="621"/>
      <c r="CU33" s="621"/>
      <c r="CV33" s="621"/>
      <c r="CW33" s="621"/>
      <c r="CX33" s="621"/>
      <c r="CY33" s="622"/>
      <c r="CZ33" s="611">
        <v>45.4</v>
      </c>
      <c r="DA33" s="623"/>
      <c r="DB33" s="623"/>
      <c r="DC33" s="624"/>
      <c r="DD33" s="614">
        <v>24583326</v>
      </c>
      <c r="DE33" s="621"/>
      <c r="DF33" s="621"/>
      <c r="DG33" s="621"/>
      <c r="DH33" s="621"/>
      <c r="DI33" s="621"/>
      <c r="DJ33" s="621"/>
      <c r="DK33" s="622"/>
      <c r="DL33" s="614">
        <v>16481587</v>
      </c>
      <c r="DM33" s="621"/>
      <c r="DN33" s="621"/>
      <c r="DO33" s="621"/>
      <c r="DP33" s="621"/>
      <c r="DQ33" s="621"/>
      <c r="DR33" s="621"/>
      <c r="DS33" s="621"/>
      <c r="DT33" s="621"/>
      <c r="DU33" s="621"/>
      <c r="DV33" s="622"/>
      <c r="DW33" s="611">
        <v>39.6</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1880826</v>
      </c>
      <c r="S34" s="609"/>
      <c r="T34" s="609"/>
      <c r="U34" s="609"/>
      <c r="V34" s="609"/>
      <c r="W34" s="609"/>
      <c r="X34" s="609"/>
      <c r="Y34" s="610"/>
      <c r="Z34" s="646">
        <v>2.5</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9722975</v>
      </c>
      <c r="CS34" s="609"/>
      <c r="CT34" s="609"/>
      <c r="CU34" s="609"/>
      <c r="CV34" s="609"/>
      <c r="CW34" s="609"/>
      <c r="CX34" s="609"/>
      <c r="CY34" s="610"/>
      <c r="CZ34" s="611">
        <v>13.2</v>
      </c>
      <c r="DA34" s="623"/>
      <c r="DB34" s="623"/>
      <c r="DC34" s="624"/>
      <c r="DD34" s="614">
        <v>7162024</v>
      </c>
      <c r="DE34" s="609"/>
      <c r="DF34" s="609"/>
      <c r="DG34" s="609"/>
      <c r="DH34" s="609"/>
      <c r="DI34" s="609"/>
      <c r="DJ34" s="609"/>
      <c r="DK34" s="610"/>
      <c r="DL34" s="614">
        <v>6223960</v>
      </c>
      <c r="DM34" s="609"/>
      <c r="DN34" s="609"/>
      <c r="DO34" s="609"/>
      <c r="DP34" s="609"/>
      <c r="DQ34" s="609"/>
      <c r="DR34" s="609"/>
      <c r="DS34" s="609"/>
      <c r="DT34" s="609"/>
      <c r="DU34" s="609"/>
      <c r="DV34" s="610"/>
      <c r="DW34" s="611">
        <v>15</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5091569</v>
      </c>
      <c r="S35" s="609"/>
      <c r="T35" s="609"/>
      <c r="U35" s="609"/>
      <c r="V35" s="609"/>
      <c r="W35" s="609"/>
      <c r="X35" s="609"/>
      <c r="Y35" s="610"/>
      <c r="Z35" s="646">
        <v>6.6</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977316</v>
      </c>
      <c r="CS35" s="621"/>
      <c r="CT35" s="621"/>
      <c r="CU35" s="621"/>
      <c r="CV35" s="621"/>
      <c r="CW35" s="621"/>
      <c r="CX35" s="621"/>
      <c r="CY35" s="622"/>
      <c r="CZ35" s="611">
        <v>1.3</v>
      </c>
      <c r="DA35" s="623"/>
      <c r="DB35" s="623"/>
      <c r="DC35" s="624"/>
      <c r="DD35" s="614">
        <v>773124</v>
      </c>
      <c r="DE35" s="621"/>
      <c r="DF35" s="621"/>
      <c r="DG35" s="621"/>
      <c r="DH35" s="621"/>
      <c r="DI35" s="621"/>
      <c r="DJ35" s="621"/>
      <c r="DK35" s="622"/>
      <c r="DL35" s="614">
        <v>611692</v>
      </c>
      <c r="DM35" s="621"/>
      <c r="DN35" s="621"/>
      <c r="DO35" s="621"/>
      <c r="DP35" s="621"/>
      <c r="DQ35" s="621"/>
      <c r="DR35" s="621"/>
      <c r="DS35" s="621"/>
      <c r="DT35" s="621"/>
      <c r="DU35" s="621"/>
      <c r="DV35" s="622"/>
      <c r="DW35" s="611">
        <v>1.5</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4249806</v>
      </c>
      <c r="S36" s="609"/>
      <c r="T36" s="609"/>
      <c r="U36" s="609"/>
      <c r="V36" s="609"/>
      <c r="W36" s="609"/>
      <c r="X36" s="609"/>
      <c r="Y36" s="610"/>
      <c r="Z36" s="646">
        <v>5.5</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6124175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170262</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11842135</v>
      </c>
      <c r="CS36" s="609"/>
      <c r="CT36" s="609"/>
      <c r="CU36" s="609"/>
      <c r="CV36" s="609"/>
      <c r="CW36" s="609"/>
      <c r="CX36" s="609"/>
      <c r="CY36" s="610"/>
      <c r="CZ36" s="611">
        <v>16.100000000000001</v>
      </c>
      <c r="DA36" s="623"/>
      <c r="DB36" s="623"/>
      <c r="DC36" s="624"/>
      <c r="DD36" s="614">
        <v>8975897</v>
      </c>
      <c r="DE36" s="609"/>
      <c r="DF36" s="609"/>
      <c r="DG36" s="609"/>
      <c r="DH36" s="609"/>
      <c r="DI36" s="609"/>
      <c r="DJ36" s="609"/>
      <c r="DK36" s="610"/>
      <c r="DL36" s="614">
        <v>7886739</v>
      </c>
      <c r="DM36" s="609"/>
      <c r="DN36" s="609"/>
      <c r="DO36" s="609"/>
      <c r="DP36" s="609"/>
      <c r="DQ36" s="609"/>
      <c r="DR36" s="609"/>
      <c r="DS36" s="609"/>
      <c r="DT36" s="609"/>
      <c r="DU36" s="609"/>
      <c r="DV36" s="610"/>
      <c r="DW36" s="611">
        <v>19</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1498373</v>
      </c>
      <c r="S37" s="609"/>
      <c r="T37" s="609"/>
      <c r="U37" s="609"/>
      <c r="V37" s="609"/>
      <c r="W37" s="609"/>
      <c r="X37" s="609"/>
      <c r="Y37" s="610"/>
      <c r="Z37" s="646">
        <v>2</v>
      </c>
      <c r="AA37" s="646"/>
      <c r="AB37" s="646"/>
      <c r="AC37" s="646"/>
      <c r="AD37" s="647">
        <v>43131</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1825191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-28541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4882762</v>
      </c>
      <c r="CS37" s="621"/>
      <c r="CT37" s="621"/>
      <c r="CU37" s="621"/>
      <c r="CV37" s="621"/>
      <c r="CW37" s="621"/>
      <c r="CX37" s="621"/>
      <c r="CY37" s="622"/>
      <c r="CZ37" s="611">
        <v>6.6</v>
      </c>
      <c r="DA37" s="623"/>
      <c r="DB37" s="623"/>
      <c r="DC37" s="624"/>
      <c r="DD37" s="614">
        <v>4540226</v>
      </c>
      <c r="DE37" s="621"/>
      <c r="DF37" s="621"/>
      <c r="DG37" s="621"/>
      <c r="DH37" s="621"/>
      <c r="DI37" s="621"/>
      <c r="DJ37" s="621"/>
      <c r="DK37" s="622"/>
      <c r="DL37" s="614">
        <v>4385804</v>
      </c>
      <c r="DM37" s="621"/>
      <c r="DN37" s="621"/>
      <c r="DO37" s="621"/>
      <c r="DP37" s="621"/>
      <c r="DQ37" s="621"/>
      <c r="DR37" s="621"/>
      <c r="DS37" s="621"/>
      <c r="DT37" s="621"/>
      <c r="DU37" s="621"/>
      <c r="DV37" s="622"/>
      <c r="DW37" s="611">
        <v>10.5</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3914261</v>
      </c>
      <c r="S38" s="609"/>
      <c r="T38" s="609"/>
      <c r="U38" s="609"/>
      <c r="V38" s="609"/>
      <c r="W38" s="609"/>
      <c r="X38" s="609"/>
      <c r="Y38" s="610"/>
      <c r="Z38" s="646">
        <v>5.0999999999999996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1033775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14735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3134308</v>
      </c>
      <c r="CS38" s="609"/>
      <c r="CT38" s="609"/>
      <c r="CU38" s="609"/>
      <c r="CV38" s="609"/>
      <c r="CW38" s="609"/>
      <c r="CX38" s="609"/>
      <c r="CY38" s="610"/>
      <c r="CZ38" s="611">
        <v>4.3</v>
      </c>
      <c r="DA38" s="623"/>
      <c r="DB38" s="623"/>
      <c r="DC38" s="624"/>
      <c r="DD38" s="614">
        <v>2372603</v>
      </c>
      <c r="DE38" s="609"/>
      <c r="DF38" s="609"/>
      <c r="DG38" s="609"/>
      <c r="DH38" s="609"/>
      <c r="DI38" s="609"/>
      <c r="DJ38" s="609"/>
      <c r="DK38" s="610"/>
      <c r="DL38" s="614">
        <v>1758176</v>
      </c>
      <c r="DM38" s="609"/>
      <c r="DN38" s="609"/>
      <c r="DO38" s="609"/>
      <c r="DP38" s="609"/>
      <c r="DQ38" s="609"/>
      <c r="DR38" s="609"/>
      <c r="DS38" s="609"/>
      <c r="DT38" s="609"/>
      <c r="DU38" s="609"/>
      <c r="DV38" s="610"/>
      <c r="DW38" s="611">
        <v>4.2</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181067</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21386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6328061</v>
      </c>
      <c r="CS39" s="621"/>
      <c r="CT39" s="621"/>
      <c r="CU39" s="621"/>
      <c r="CV39" s="621"/>
      <c r="CW39" s="621"/>
      <c r="CX39" s="621"/>
      <c r="CY39" s="622"/>
      <c r="CZ39" s="611">
        <v>8.6</v>
      </c>
      <c r="DA39" s="623"/>
      <c r="DB39" s="623"/>
      <c r="DC39" s="624"/>
      <c r="DD39" s="614">
        <v>4571727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106661</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164067</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85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1367697</v>
      </c>
      <c r="CS40" s="609"/>
      <c r="CT40" s="609"/>
      <c r="CU40" s="609"/>
      <c r="CV40" s="609"/>
      <c r="CW40" s="609"/>
      <c r="CX40" s="609"/>
      <c r="CY40" s="610"/>
      <c r="CZ40" s="611">
        <v>1.9</v>
      </c>
      <c r="DA40" s="623"/>
      <c r="DB40" s="623"/>
      <c r="DC40" s="624"/>
      <c r="DD40" s="614">
        <v>727951</v>
      </c>
      <c r="DE40" s="609"/>
      <c r="DF40" s="609"/>
      <c r="DG40" s="609"/>
      <c r="DH40" s="609"/>
      <c r="DI40" s="609"/>
      <c r="DJ40" s="609"/>
      <c r="DK40" s="610"/>
      <c r="DL40" s="614">
        <v>1020</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76713962</v>
      </c>
      <c r="S41" s="633"/>
      <c r="T41" s="633"/>
      <c r="U41" s="633"/>
      <c r="V41" s="633"/>
      <c r="W41" s="633"/>
      <c r="X41" s="633"/>
      <c r="Y41" s="636"/>
      <c r="Z41" s="637">
        <v>100</v>
      </c>
      <c r="AA41" s="637"/>
      <c r="AB41" s="637"/>
      <c r="AC41" s="637"/>
      <c r="AD41" s="638">
        <v>41470327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1152280</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1767795</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386</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7490252</v>
      </c>
      <c r="CS42" s="621"/>
      <c r="CT42" s="621"/>
      <c r="CU42" s="621"/>
      <c r="CV42" s="621"/>
      <c r="CW42" s="621"/>
      <c r="CX42" s="621"/>
      <c r="CY42" s="622"/>
      <c r="CZ42" s="611">
        <v>10.199999999999999</v>
      </c>
      <c r="DA42" s="623"/>
      <c r="DB42" s="623"/>
      <c r="DC42" s="624"/>
      <c r="DD42" s="614">
        <v>878381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239160</v>
      </c>
      <c r="CS43" s="621"/>
      <c r="CT43" s="621"/>
      <c r="CU43" s="621"/>
      <c r="CV43" s="621"/>
      <c r="CW43" s="621"/>
      <c r="CX43" s="621"/>
      <c r="CY43" s="622"/>
      <c r="CZ43" s="611">
        <v>0.3</v>
      </c>
      <c r="DA43" s="623"/>
      <c r="DB43" s="623"/>
      <c r="DC43" s="624"/>
      <c r="DD43" s="614">
        <v>218437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7188332</v>
      </c>
      <c r="CS44" s="609"/>
      <c r="CT44" s="609"/>
      <c r="CU44" s="609"/>
      <c r="CV44" s="609"/>
      <c r="CW44" s="609"/>
      <c r="CX44" s="609"/>
      <c r="CY44" s="610"/>
      <c r="CZ44" s="611">
        <v>9.8000000000000007</v>
      </c>
      <c r="DA44" s="612"/>
      <c r="DB44" s="612"/>
      <c r="DC44" s="613"/>
      <c r="DD44" s="614">
        <v>867608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3723336</v>
      </c>
      <c r="CS45" s="621"/>
      <c r="CT45" s="621"/>
      <c r="CU45" s="621"/>
      <c r="CV45" s="621"/>
      <c r="CW45" s="621"/>
      <c r="CX45" s="621"/>
      <c r="CY45" s="622"/>
      <c r="CZ45" s="611">
        <v>5.0999999999999996</v>
      </c>
      <c r="DA45" s="623"/>
      <c r="DB45" s="623"/>
      <c r="DC45" s="624"/>
      <c r="DD45" s="614">
        <v>51899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3211784</v>
      </c>
      <c r="CS46" s="609"/>
      <c r="CT46" s="609"/>
      <c r="CU46" s="609"/>
      <c r="CV46" s="609"/>
      <c r="CW46" s="609"/>
      <c r="CX46" s="609"/>
      <c r="CY46" s="610"/>
      <c r="CZ46" s="611">
        <v>4.4000000000000004</v>
      </c>
      <c r="DA46" s="612"/>
      <c r="DB46" s="612"/>
      <c r="DC46" s="613"/>
      <c r="DD46" s="614">
        <v>794797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301920</v>
      </c>
      <c r="CS47" s="621"/>
      <c r="CT47" s="621"/>
      <c r="CU47" s="621"/>
      <c r="CV47" s="621"/>
      <c r="CW47" s="621"/>
      <c r="CX47" s="621"/>
      <c r="CY47" s="622"/>
      <c r="CZ47" s="611">
        <v>0.4</v>
      </c>
      <c r="DA47" s="623"/>
      <c r="DB47" s="623"/>
      <c r="DC47" s="624"/>
      <c r="DD47" s="614">
        <v>10773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73487260</v>
      </c>
      <c r="CS49" s="593"/>
      <c r="CT49" s="593"/>
      <c r="CU49" s="593"/>
      <c r="CV49" s="593"/>
      <c r="CW49" s="593"/>
      <c r="CX49" s="593"/>
      <c r="CY49" s="594"/>
      <c r="CZ49" s="595">
        <v>100</v>
      </c>
      <c r="DA49" s="596"/>
      <c r="DB49" s="596"/>
      <c r="DC49" s="597"/>
      <c r="DD49" s="598">
        <v>49822462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erbm+VMyoVAIsFVBxh1Mij93Gk/tymWvGKRSVisYc6v5idK2FVAAaSrKRZI5GQCx0vx/LvBC/4+g+65sS42Jpw==" saltValue="9ilFU4OBgokZzHOOZK5V+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76610</v>
      </c>
      <c r="R7" s="1090"/>
      <c r="S7" s="1090"/>
      <c r="T7" s="1090"/>
      <c r="U7" s="1090"/>
      <c r="V7" s="1090">
        <v>73384</v>
      </c>
      <c r="W7" s="1090"/>
      <c r="X7" s="1090"/>
      <c r="Y7" s="1090"/>
      <c r="Z7" s="1090"/>
      <c r="AA7" s="1090">
        <v>3226</v>
      </c>
      <c r="AB7" s="1090"/>
      <c r="AC7" s="1090"/>
      <c r="AD7" s="1090"/>
      <c r="AE7" s="1091"/>
      <c r="AF7" s="1092">
        <v>3130</v>
      </c>
      <c r="AG7" s="1093"/>
      <c r="AH7" s="1093"/>
      <c r="AI7" s="1093"/>
      <c r="AJ7" s="1094"/>
      <c r="AK7" s="1095">
        <v>5104</v>
      </c>
      <c r="AL7" s="1096"/>
      <c r="AM7" s="1096"/>
      <c r="AN7" s="1096"/>
      <c r="AO7" s="1096"/>
      <c r="AP7" s="1096">
        <v>61846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567</v>
      </c>
      <c r="BT7" s="1087"/>
      <c r="BU7" s="1087"/>
      <c r="BV7" s="1087"/>
      <c r="BW7" s="1087"/>
      <c r="BX7" s="1087"/>
      <c r="BY7" s="1087"/>
      <c r="BZ7" s="1087"/>
      <c r="CA7" s="1087"/>
      <c r="CB7" s="1087"/>
      <c r="CC7" s="1087"/>
      <c r="CD7" s="1087"/>
      <c r="CE7" s="1087"/>
      <c r="CF7" s="1087"/>
      <c r="CG7" s="1099"/>
      <c r="CH7" s="1083">
        <v>-2</v>
      </c>
      <c r="CI7" s="1084"/>
      <c r="CJ7" s="1084"/>
      <c r="CK7" s="1084"/>
      <c r="CL7" s="1085"/>
      <c r="CM7" s="1083">
        <v>184</v>
      </c>
      <c r="CN7" s="1084"/>
      <c r="CO7" s="1084"/>
      <c r="CP7" s="1084"/>
      <c r="CQ7" s="1085"/>
      <c r="CR7" s="1083">
        <v>79</v>
      </c>
      <c r="CS7" s="1084"/>
      <c r="CT7" s="1084"/>
      <c r="CU7" s="1084"/>
      <c r="CV7" s="1085"/>
      <c r="CW7" s="1083">
        <v>68</v>
      </c>
      <c r="CX7" s="1084"/>
      <c r="CY7" s="1084"/>
      <c r="CZ7" s="1084"/>
      <c r="DA7" s="1085"/>
      <c r="DB7" s="1083" t="s">
        <v>560</v>
      </c>
      <c r="DC7" s="1084"/>
      <c r="DD7" s="1084"/>
      <c r="DE7" s="1084"/>
      <c r="DF7" s="1085"/>
      <c r="DG7" s="1083" t="s">
        <v>560</v>
      </c>
      <c r="DH7" s="1084"/>
      <c r="DI7" s="1084"/>
      <c r="DJ7" s="1084"/>
      <c r="DK7" s="1085"/>
      <c r="DL7" s="1083" t="s">
        <v>560</v>
      </c>
      <c r="DM7" s="1084"/>
      <c r="DN7" s="1084"/>
      <c r="DO7" s="1084"/>
      <c r="DP7" s="1085"/>
      <c r="DQ7" s="1083" t="s">
        <v>560</v>
      </c>
      <c r="DR7" s="1084"/>
      <c r="DS7" s="1084"/>
      <c r="DT7" s="1084"/>
      <c r="DU7" s="1085"/>
      <c r="DV7" s="1086"/>
      <c r="DW7" s="1087"/>
      <c r="DX7" s="1087"/>
      <c r="DY7" s="1087"/>
      <c r="DZ7" s="1088"/>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119</v>
      </c>
      <c r="R8" s="1026"/>
      <c r="S8" s="1026"/>
      <c r="T8" s="1026"/>
      <c r="U8" s="1026"/>
      <c r="V8" s="1026">
        <v>119</v>
      </c>
      <c r="W8" s="1026"/>
      <c r="X8" s="1026"/>
      <c r="Y8" s="1026"/>
      <c r="Z8" s="1026"/>
      <c r="AA8" s="1026">
        <v>0</v>
      </c>
      <c r="AB8" s="1026"/>
      <c r="AC8" s="1026"/>
      <c r="AD8" s="1026"/>
      <c r="AE8" s="1027"/>
      <c r="AF8" s="1022" t="s">
        <v>122</v>
      </c>
      <c r="AG8" s="1023"/>
      <c r="AH8" s="1023"/>
      <c r="AI8" s="1023"/>
      <c r="AJ8" s="1024"/>
      <c r="AK8" s="1067">
        <v>0</v>
      </c>
      <c r="AL8" s="1068"/>
      <c r="AM8" s="1068"/>
      <c r="AN8" s="1068"/>
      <c r="AO8" s="1068"/>
      <c r="AP8" s="1068">
        <v>123</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568</v>
      </c>
      <c r="BT8" s="980"/>
      <c r="BU8" s="980"/>
      <c r="BV8" s="980"/>
      <c r="BW8" s="980"/>
      <c r="BX8" s="980"/>
      <c r="BY8" s="980"/>
      <c r="BZ8" s="980"/>
      <c r="CA8" s="980"/>
      <c r="CB8" s="980"/>
      <c r="CC8" s="980"/>
      <c r="CD8" s="980"/>
      <c r="CE8" s="980"/>
      <c r="CF8" s="980"/>
      <c r="CG8" s="1001"/>
      <c r="CH8" s="976">
        <v>0</v>
      </c>
      <c r="CI8" s="977"/>
      <c r="CJ8" s="977"/>
      <c r="CK8" s="977"/>
      <c r="CL8" s="978"/>
      <c r="CM8" s="976">
        <v>13</v>
      </c>
      <c r="CN8" s="977"/>
      <c r="CO8" s="977"/>
      <c r="CP8" s="977"/>
      <c r="CQ8" s="978"/>
      <c r="CR8" s="976">
        <v>10</v>
      </c>
      <c r="CS8" s="977"/>
      <c r="CT8" s="977"/>
      <c r="CU8" s="977"/>
      <c r="CV8" s="978"/>
      <c r="CW8" s="976">
        <v>0</v>
      </c>
      <c r="CX8" s="977"/>
      <c r="CY8" s="977"/>
      <c r="CZ8" s="977"/>
      <c r="DA8" s="978"/>
      <c r="DB8" s="976" t="s">
        <v>560</v>
      </c>
      <c r="DC8" s="977"/>
      <c r="DD8" s="977"/>
      <c r="DE8" s="977"/>
      <c r="DF8" s="978"/>
      <c r="DG8" s="976" t="s">
        <v>560</v>
      </c>
      <c r="DH8" s="977"/>
      <c r="DI8" s="977"/>
      <c r="DJ8" s="977"/>
      <c r="DK8" s="978"/>
      <c r="DL8" s="976" t="s">
        <v>560</v>
      </c>
      <c r="DM8" s="977"/>
      <c r="DN8" s="977"/>
      <c r="DO8" s="977"/>
      <c r="DP8" s="978"/>
      <c r="DQ8" s="976" t="s">
        <v>560</v>
      </c>
      <c r="DR8" s="977"/>
      <c r="DS8" s="977"/>
      <c r="DT8" s="977"/>
      <c r="DU8" s="978"/>
      <c r="DV8" s="979"/>
      <c r="DW8" s="980"/>
      <c r="DX8" s="980"/>
      <c r="DY8" s="980"/>
      <c r="DZ8" s="981"/>
      <c r="EA8" s="217"/>
    </row>
    <row r="9" spans="1:131" s="218" customFormat="1" ht="26.25" customHeight="1" x14ac:dyDescent="0.15">
      <c r="A9" s="221">
        <v>3</v>
      </c>
      <c r="B9" s="1017" t="s">
        <v>376</v>
      </c>
      <c r="C9" s="1018"/>
      <c r="D9" s="1018"/>
      <c r="E9" s="1018"/>
      <c r="F9" s="1018"/>
      <c r="G9" s="1018"/>
      <c r="H9" s="1018"/>
      <c r="I9" s="1018"/>
      <c r="J9" s="1018"/>
      <c r="K9" s="1018"/>
      <c r="L9" s="1018"/>
      <c r="M9" s="1018"/>
      <c r="N9" s="1018"/>
      <c r="O9" s="1018"/>
      <c r="P9" s="1019"/>
      <c r="Q9" s="1025">
        <v>175</v>
      </c>
      <c r="R9" s="1026"/>
      <c r="S9" s="1026"/>
      <c r="T9" s="1026"/>
      <c r="U9" s="1026"/>
      <c r="V9" s="1026">
        <v>175</v>
      </c>
      <c r="W9" s="1026"/>
      <c r="X9" s="1026"/>
      <c r="Y9" s="1026"/>
      <c r="Z9" s="1026"/>
      <c r="AA9" s="1026">
        <v>0</v>
      </c>
      <c r="AB9" s="1026"/>
      <c r="AC9" s="1026"/>
      <c r="AD9" s="1026"/>
      <c r="AE9" s="1027"/>
      <c r="AF9" s="1022" t="s">
        <v>122</v>
      </c>
      <c r="AG9" s="1023"/>
      <c r="AH9" s="1023"/>
      <c r="AI9" s="1023"/>
      <c r="AJ9" s="1024"/>
      <c r="AK9" s="1067">
        <v>153</v>
      </c>
      <c r="AL9" s="1068"/>
      <c r="AM9" s="1068"/>
      <c r="AN9" s="1068"/>
      <c r="AO9" s="1068"/>
      <c r="AP9" s="1068">
        <v>179</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569</v>
      </c>
      <c r="BT9" s="980"/>
      <c r="BU9" s="980"/>
      <c r="BV9" s="980"/>
      <c r="BW9" s="980"/>
      <c r="BX9" s="980"/>
      <c r="BY9" s="980"/>
      <c r="BZ9" s="980"/>
      <c r="CA9" s="980"/>
      <c r="CB9" s="980"/>
      <c r="CC9" s="980"/>
      <c r="CD9" s="980"/>
      <c r="CE9" s="980"/>
      <c r="CF9" s="980"/>
      <c r="CG9" s="1001"/>
      <c r="CH9" s="976">
        <v>3</v>
      </c>
      <c r="CI9" s="977"/>
      <c r="CJ9" s="977"/>
      <c r="CK9" s="977"/>
      <c r="CL9" s="978"/>
      <c r="CM9" s="976">
        <v>10</v>
      </c>
      <c r="CN9" s="977"/>
      <c r="CO9" s="977"/>
      <c r="CP9" s="977"/>
      <c r="CQ9" s="978"/>
      <c r="CR9" s="976">
        <v>67</v>
      </c>
      <c r="CS9" s="977"/>
      <c r="CT9" s="977"/>
      <c r="CU9" s="977"/>
      <c r="CV9" s="978"/>
      <c r="CW9" s="976">
        <v>0</v>
      </c>
      <c r="CX9" s="977"/>
      <c r="CY9" s="977"/>
      <c r="CZ9" s="977"/>
      <c r="DA9" s="978"/>
      <c r="DB9" s="976" t="s">
        <v>560</v>
      </c>
      <c r="DC9" s="977"/>
      <c r="DD9" s="977"/>
      <c r="DE9" s="977"/>
      <c r="DF9" s="978"/>
      <c r="DG9" s="976" t="s">
        <v>560</v>
      </c>
      <c r="DH9" s="977"/>
      <c r="DI9" s="977"/>
      <c r="DJ9" s="977"/>
      <c r="DK9" s="978"/>
      <c r="DL9" s="976" t="s">
        <v>560</v>
      </c>
      <c r="DM9" s="977"/>
      <c r="DN9" s="977"/>
      <c r="DO9" s="977"/>
      <c r="DP9" s="978"/>
      <c r="DQ9" s="976" t="s">
        <v>560</v>
      </c>
      <c r="DR9" s="977"/>
      <c r="DS9" s="977"/>
      <c r="DT9" s="977"/>
      <c r="DU9" s="978"/>
      <c r="DV9" s="979"/>
      <c r="DW9" s="980"/>
      <c r="DX9" s="980"/>
      <c r="DY9" s="980"/>
      <c r="DZ9" s="981"/>
      <c r="EA9" s="217"/>
    </row>
    <row r="10" spans="1:131" s="218" customFormat="1" ht="26.25" customHeight="1" x14ac:dyDescent="0.15">
      <c r="A10" s="221">
        <v>4</v>
      </c>
      <c r="B10" s="1017" t="s">
        <v>377</v>
      </c>
      <c r="C10" s="1018"/>
      <c r="D10" s="1018"/>
      <c r="E10" s="1018"/>
      <c r="F10" s="1018"/>
      <c r="G10" s="1018"/>
      <c r="H10" s="1018"/>
      <c r="I10" s="1018"/>
      <c r="J10" s="1018"/>
      <c r="K10" s="1018"/>
      <c r="L10" s="1018"/>
      <c r="M10" s="1018"/>
      <c r="N10" s="1018"/>
      <c r="O10" s="1018"/>
      <c r="P10" s="1019"/>
      <c r="Q10" s="1025">
        <v>12</v>
      </c>
      <c r="R10" s="1026"/>
      <c r="S10" s="1026"/>
      <c r="T10" s="1026"/>
      <c r="U10" s="1026"/>
      <c r="V10" s="1026">
        <v>11</v>
      </c>
      <c r="W10" s="1026"/>
      <c r="X10" s="1026"/>
      <c r="Y10" s="1026"/>
      <c r="Z10" s="1026"/>
      <c r="AA10" s="1026">
        <v>1</v>
      </c>
      <c r="AB10" s="1026"/>
      <c r="AC10" s="1026"/>
      <c r="AD10" s="1026"/>
      <c r="AE10" s="1027"/>
      <c r="AF10" s="1022">
        <v>1</v>
      </c>
      <c r="AG10" s="1023"/>
      <c r="AH10" s="1023"/>
      <c r="AI10" s="1023"/>
      <c r="AJ10" s="1024"/>
      <c r="AK10" s="1067" t="s">
        <v>560</v>
      </c>
      <c r="AL10" s="1068"/>
      <c r="AM10" s="1068"/>
      <c r="AN10" s="1068"/>
      <c r="AO10" s="1068"/>
      <c r="AP10" s="1068" t="s">
        <v>560</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570</v>
      </c>
      <c r="BT10" s="980"/>
      <c r="BU10" s="980"/>
      <c r="BV10" s="980"/>
      <c r="BW10" s="980"/>
      <c r="BX10" s="980"/>
      <c r="BY10" s="980"/>
      <c r="BZ10" s="980"/>
      <c r="CA10" s="980"/>
      <c r="CB10" s="980"/>
      <c r="CC10" s="980"/>
      <c r="CD10" s="980"/>
      <c r="CE10" s="980"/>
      <c r="CF10" s="980"/>
      <c r="CG10" s="1001"/>
      <c r="CH10" s="976">
        <v>-2</v>
      </c>
      <c r="CI10" s="977"/>
      <c r="CJ10" s="977"/>
      <c r="CK10" s="977"/>
      <c r="CL10" s="978"/>
      <c r="CM10" s="976">
        <v>17</v>
      </c>
      <c r="CN10" s="977"/>
      <c r="CO10" s="977"/>
      <c r="CP10" s="977"/>
      <c r="CQ10" s="978"/>
      <c r="CR10" s="976">
        <v>30</v>
      </c>
      <c r="CS10" s="977"/>
      <c r="CT10" s="977"/>
      <c r="CU10" s="977"/>
      <c r="CV10" s="978"/>
      <c r="CW10" s="976">
        <v>0</v>
      </c>
      <c r="CX10" s="977"/>
      <c r="CY10" s="977"/>
      <c r="CZ10" s="977"/>
      <c r="DA10" s="978"/>
      <c r="DB10" s="976" t="s">
        <v>560</v>
      </c>
      <c r="DC10" s="977"/>
      <c r="DD10" s="977"/>
      <c r="DE10" s="977"/>
      <c r="DF10" s="978"/>
      <c r="DG10" s="976" t="s">
        <v>560</v>
      </c>
      <c r="DH10" s="977"/>
      <c r="DI10" s="977"/>
      <c r="DJ10" s="977"/>
      <c r="DK10" s="978"/>
      <c r="DL10" s="976" t="s">
        <v>560</v>
      </c>
      <c r="DM10" s="977"/>
      <c r="DN10" s="977"/>
      <c r="DO10" s="977"/>
      <c r="DP10" s="978"/>
      <c r="DQ10" s="976" t="s">
        <v>560</v>
      </c>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378</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379</v>
      </c>
      <c r="B23" s="924" t="s">
        <v>380</v>
      </c>
      <c r="C23" s="925"/>
      <c r="D23" s="925"/>
      <c r="E23" s="925"/>
      <c r="F23" s="925"/>
      <c r="G23" s="925"/>
      <c r="H23" s="925"/>
      <c r="I23" s="925"/>
      <c r="J23" s="925"/>
      <c r="K23" s="925"/>
      <c r="L23" s="925"/>
      <c r="M23" s="925"/>
      <c r="N23" s="925"/>
      <c r="O23" s="925"/>
      <c r="P23" s="935"/>
      <c r="Q23" s="1054">
        <v>76714</v>
      </c>
      <c r="R23" s="1048"/>
      <c r="S23" s="1048"/>
      <c r="T23" s="1048"/>
      <c r="U23" s="1048"/>
      <c r="V23" s="1048">
        <v>73487</v>
      </c>
      <c r="W23" s="1048"/>
      <c r="X23" s="1048"/>
      <c r="Y23" s="1048"/>
      <c r="Z23" s="1048"/>
      <c r="AA23" s="1048">
        <v>3227</v>
      </c>
      <c r="AB23" s="1048"/>
      <c r="AC23" s="1048"/>
      <c r="AD23" s="1048"/>
      <c r="AE23" s="1055"/>
      <c r="AF23" s="1056">
        <v>3130</v>
      </c>
      <c r="AG23" s="1048"/>
      <c r="AH23" s="1048"/>
      <c r="AI23" s="1048"/>
      <c r="AJ23" s="1057"/>
      <c r="AK23" s="1058"/>
      <c r="AL23" s="1059"/>
      <c r="AM23" s="1059"/>
      <c r="AN23" s="1059"/>
      <c r="AO23" s="1059"/>
      <c r="AP23" s="1048">
        <v>62148</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381</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382</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383</v>
      </c>
      <c r="R26" s="989"/>
      <c r="S26" s="989"/>
      <c r="T26" s="989"/>
      <c r="U26" s="990"/>
      <c r="V26" s="988" t="s">
        <v>384</v>
      </c>
      <c r="W26" s="989"/>
      <c r="X26" s="989"/>
      <c r="Y26" s="989"/>
      <c r="Z26" s="990"/>
      <c r="AA26" s="988" t="s">
        <v>385</v>
      </c>
      <c r="AB26" s="989"/>
      <c r="AC26" s="989"/>
      <c r="AD26" s="989"/>
      <c r="AE26" s="989"/>
      <c r="AF26" s="1042" t="s">
        <v>386</v>
      </c>
      <c r="AG26" s="995"/>
      <c r="AH26" s="995"/>
      <c r="AI26" s="995"/>
      <c r="AJ26" s="1043"/>
      <c r="AK26" s="989" t="s">
        <v>387</v>
      </c>
      <c r="AL26" s="989"/>
      <c r="AM26" s="989"/>
      <c r="AN26" s="989"/>
      <c r="AO26" s="990"/>
      <c r="AP26" s="988" t="s">
        <v>388</v>
      </c>
      <c r="AQ26" s="989"/>
      <c r="AR26" s="989"/>
      <c r="AS26" s="989"/>
      <c r="AT26" s="990"/>
      <c r="AU26" s="988" t="s">
        <v>389</v>
      </c>
      <c r="AV26" s="989"/>
      <c r="AW26" s="989"/>
      <c r="AX26" s="989"/>
      <c r="AY26" s="990"/>
      <c r="AZ26" s="988" t="s">
        <v>390</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391</v>
      </c>
      <c r="C28" s="1035"/>
      <c r="D28" s="1035"/>
      <c r="E28" s="1035"/>
      <c r="F28" s="1035"/>
      <c r="G28" s="1035"/>
      <c r="H28" s="1035"/>
      <c r="I28" s="1035"/>
      <c r="J28" s="1035"/>
      <c r="K28" s="1035"/>
      <c r="L28" s="1035"/>
      <c r="M28" s="1035"/>
      <c r="N28" s="1035"/>
      <c r="O28" s="1035"/>
      <c r="P28" s="1036"/>
      <c r="Q28" s="1037">
        <v>11596</v>
      </c>
      <c r="R28" s="1038"/>
      <c r="S28" s="1038"/>
      <c r="T28" s="1038"/>
      <c r="U28" s="1038"/>
      <c r="V28" s="1038">
        <v>11396</v>
      </c>
      <c r="W28" s="1038"/>
      <c r="X28" s="1038"/>
      <c r="Y28" s="1038"/>
      <c r="Z28" s="1038"/>
      <c r="AA28" s="1038">
        <v>200</v>
      </c>
      <c r="AB28" s="1038"/>
      <c r="AC28" s="1038"/>
      <c r="AD28" s="1038"/>
      <c r="AE28" s="1039"/>
      <c r="AF28" s="1040">
        <v>200</v>
      </c>
      <c r="AG28" s="1038"/>
      <c r="AH28" s="1038"/>
      <c r="AI28" s="1038"/>
      <c r="AJ28" s="1041"/>
      <c r="AK28" s="1029">
        <v>1036</v>
      </c>
      <c r="AL28" s="1030"/>
      <c r="AM28" s="1030"/>
      <c r="AN28" s="1030"/>
      <c r="AO28" s="1030"/>
      <c r="AP28" s="1030" t="s">
        <v>559</v>
      </c>
      <c r="AQ28" s="1030"/>
      <c r="AR28" s="1030"/>
      <c r="AS28" s="1030"/>
      <c r="AT28" s="1030"/>
      <c r="AU28" s="1030" t="s">
        <v>559</v>
      </c>
      <c r="AV28" s="1030"/>
      <c r="AW28" s="1030"/>
      <c r="AX28" s="1030"/>
      <c r="AY28" s="1030"/>
      <c r="AZ28" s="1031" t="s">
        <v>559</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392</v>
      </c>
      <c r="C29" s="1018"/>
      <c r="D29" s="1018"/>
      <c r="E29" s="1018"/>
      <c r="F29" s="1018"/>
      <c r="G29" s="1018"/>
      <c r="H29" s="1018"/>
      <c r="I29" s="1018"/>
      <c r="J29" s="1018"/>
      <c r="K29" s="1018"/>
      <c r="L29" s="1018"/>
      <c r="M29" s="1018"/>
      <c r="N29" s="1018"/>
      <c r="O29" s="1018"/>
      <c r="P29" s="1019"/>
      <c r="Q29" s="1025">
        <v>490</v>
      </c>
      <c r="R29" s="1026"/>
      <c r="S29" s="1026"/>
      <c r="T29" s="1026"/>
      <c r="U29" s="1026"/>
      <c r="V29" s="1026">
        <v>490</v>
      </c>
      <c r="W29" s="1026"/>
      <c r="X29" s="1026"/>
      <c r="Y29" s="1026"/>
      <c r="Z29" s="1026"/>
      <c r="AA29" s="1026">
        <v>0</v>
      </c>
      <c r="AB29" s="1026"/>
      <c r="AC29" s="1026"/>
      <c r="AD29" s="1026"/>
      <c r="AE29" s="1027"/>
      <c r="AF29" s="1022">
        <v>0</v>
      </c>
      <c r="AG29" s="1023"/>
      <c r="AH29" s="1023"/>
      <c r="AI29" s="1023"/>
      <c r="AJ29" s="1024"/>
      <c r="AK29" s="967">
        <v>169</v>
      </c>
      <c r="AL29" s="958"/>
      <c r="AM29" s="958"/>
      <c r="AN29" s="958"/>
      <c r="AO29" s="958"/>
      <c r="AP29" s="958">
        <v>300</v>
      </c>
      <c r="AQ29" s="958"/>
      <c r="AR29" s="958"/>
      <c r="AS29" s="958"/>
      <c r="AT29" s="958"/>
      <c r="AU29" s="958">
        <v>94</v>
      </c>
      <c r="AV29" s="958"/>
      <c r="AW29" s="958"/>
      <c r="AX29" s="958"/>
      <c r="AY29" s="958"/>
      <c r="AZ29" s="1028" t="s">
        <v>559</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393</v>
      </c>
      <c r="C30" s="1018"/>
      <c r="D30" s="1018"/>
      <c r="E30" s="1018"/>
      <c r="F30" s="1018"/>
      <c r="G30" s="1018"/>
      <c r="H30" s="1018"/>
      <c r="I30" s="1018"/>
      <c r="J30" s="1018"/>
      <c r="K30" s="1018"/>
      <c r="L30" s="1018"/>
      <c r="M30" s="1018"/>
      <c r="N30" s="1018"/>
      <c r="O30" s="1018"/>
      <c r="P30" s="1019"/>
      <c r="Q30" s="1025">
        <v>1632</v>
      </c>
      <c r="R30" s="1026"/>
      <c r="S30" s="1026"/>
      <c r="T30" s="1026"/>
      <c r="U30" s="1026"/>
      <c r="V30" s="1026">
        <v>1609</v>
      </c>
      <c r="W30" s="1026"/>
      <c r="X30" s="1026"/>
      <c r="Y30" s="1026"/>
      <c r="Z30" s="1026"/>
      <c r="AA30" s="1026">
        <v>23</v>
      </c>
      <c r="AB30" s="1026"/>
      <c r="AC30" s="1026"/>
      <c r="AD30" s="1026"/>
      <c r="AE30" s="1027"/>
      <c r="AF30" s="1022">
        <v>23</v>
      </c>
      <c r="AG30" s="1023"/>
      <c r="AH30" s="1023"/>
      <c r="AI30" s="1023"/>
      <c r="AJ30" s="1024"/>
      <c r="AK30" s="967">
        <v>432</v>
      </c>
      <c r="AL30" s="958"/>
      <c r="AM30" s="958"/>
      <c r="AN30" s="958"/>
      <c r="AO30" s="958"/>
      <c r="AP30" s="958" t="s">
        <v>559</v>
      </c>
      <c r="AQ30" s="958"/>
      <c r="AR30" s="958"/>
      <c r="AS30" s="958"/>
      <c r="AT30" s="958"/>
      <c r="AU30" s="958" t="s">
        <v>559</v>
      </c>
      <c r="AV30" s="958"/>
      <c r="AW30" s="958"/>
      <c r="AX30" s="958"/>
      <c r="AY30" s="958"/>
      <c r="AZ30" s="1028" t="s">
        <v>559</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394</v>
      </c>
      <c r="C31" s="1018"/>
      <c r="D31" s="1018"/>
      <c r="E31" s="1018"/>
      <c r="F31" s="1018"/>
      <c r="G31" s="1018"/>
      <c r="H31" s="1018"/>
      <c r="I31" s="1018"/>
      <c r="J31" s="1018"/>
      <c r="K31" s="1018"/>
      <c r="L31" s="1018"/>
      <c r="M31" s="1018"/>
      <c r="N31" s="1018"/>
      <c r="O31" s="1018"/>
      <c r="P31" s="1019"/>
      <c r="Q31" s="1025">
        <v>3911</v>
      </c>
      <c r="R31" s="1026"/>
      <c r="S31" s="1026"/>
      <c r="T31" s="1026"/>
      <c r="U31" s="1026"/>
      <c r="V31" s="1026">
        <v>3402</v>
      </c>
      <c r="W31" s="1026"/>
      <c r="X31" s="1026"/>
      <c r="Y31" s="1026"/>
      <c r="Z31" s="1026"/>
      <c r="AA31" s="1026">
        <v>509</v>
      </c>
      <c r="AB31" s="1026"/>
      <c r="AC31" s="1026"/>
      <c r="AD31" s="1026"/>
      <c r="AE31" s="1027"/>
      <c r="AF31" s="1022">
        <v>1647</v>
      </c>
      <c r="AG31" s="1023"/>
      <c r="AH31" s="1023"/>
      <c r="AI31" s="1023"/>
      <c r="AJ31" s="1024"/>
      <c r="AK31" s="967">
        <v>1020</v>
      </c>
      <c r="AL31" s="958"/>
      <c r="AM31" s="958"/>
      <c r="AN31" s="958"/>
      <c r="AO31" s="958"/>
      <c r="AP31" s="958">
        <v>22751</v>
      </c>
      <c r="AQ31" s="958"/>
      <c r="AR31" s="958"/>
      <c r="AS31" s="958"/>
      <c r="AT31" s="958"/>
      <c r="AU31" s="958">
        <v>11922</v>
      </c>
      <c r="AV31" s="958"/>
      <c r="AW31" s="958"/>
      <c r="AX31" s="958"/>
      <c r="AY31" s="958"/>
      <c r="AZ31" s="1028" t="s">
        <v>559</v>
      </c>
      <c r="BA31" s="1028"/>
      <c r="BB31" s="1028"/>
      <c r="BC31" s="1028"/>
      <c r="BD31" s="1028"/>
      <c r="BE31" s="959" t="s">
        <v>395</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396</v>
      </c>
      <c r="C32" s="1018"/>
      <c r="D32" s="1018"/>
      <c r="E32" s="1018"/>
      <c r="F32" s="1018"/>
      <c r="G32" s="1018"/>
      <c r="H32" s="1018"/>
      <c r="I32" s="1018"/>
      <c r="J32" s="1018"/>
      <c r="K32" s="1018"/>
      <c r="L32" s="1018"/>
      <c r="M32" s="1018"/>
      <c r="N32" s="1018"/>
      <c r="O32" s="1018"/>
      <c r="P32" s="1019"/>
      <c r="Q32" s="1025">
        <v>38</v>
      </c>
      <c r="R32" s="1026"/>
      <c r="S32" s="1026"/>
      <c r="T32" s="1026"/>
      <c r="U32" s="1026"/>
      <c r="V32" s="1026">
        <v>26</v>
      </c>
      <c r="W32" s="1026"/>
      <c r="X32" s="1026"/>
      <c r="Y32" s="1026"/>
      <c r="Z32" s="1026"/>
      <c r="AA32" s="1026">
        <v>12</v>
      </c>
      <c r="AB32" s="1026"/>
      <c r="AC32" s="1026"/>
      <c r="AD32" s="1026"/>
      <c r="AE32" s="1027"/>
      <c r="AF32" s="1022">
        <v>172</v>
      </c>
      <c r="AG32" s="1023"/>
      <c r="AH32" s="1023"/>
      <c r="AI32" s="1023"/>
      <c r="AJ32" s="1024"/>
      <c r="AK32" s="967">
        <v>0</v>
      </c>
      <c r="AL32" s="958"/>
      <c r="AM32" s="958"/>
      <c r="AN32" s="958"/>
      <c r="AO32" s="958"/>
      <c r="AP32" s="958">
        <v>14</v>
      </c>
      <c r="AQ32" s="958"/>
      <c r="AR32" s="958"/>
      <c r="AS32" s="958"/>
      <c r="AT32" s="958"/>
      <c r="AU32" s="958" t="s">
        <v>559</v>
      </c>
      <c r="AV32" s="958"/>
      <c r="AW32" s="958"/>
      <c r="AX32" s="958"/>
      <c r="AY32" s="958"/>
      <c r="AZ32" s="1028" t="s">
        <v>559</v>
      </c>
      <c r="BA32" s="1028"/>
      <c r="BB32" s="1028"/>
      <c r="BC32" s="1028"/>
      <c r="BD32" s="1028"/>
      <c r="BE32" s="959" t="s">
        <v>395</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397</v>
      </c>
      <c r="C33" s="1018"/>
      <c r="D33" s="1018"/>
      <c r="E33" s="1018"/>
      <c r="F33" s="1018"/>
      <c r="G33" s="1018"/>
      <c r="H33" s="1018"/>
      <c r="I33" s="1018"/>
      <c r="J33" s="1018"/>
      <c r="K33" s="1018"/>
      <c r="L33" s="1018"/>
      <c r="M33" s="1018"/>
      <c r="N33" s="1018"/>
      <c r="O33" s="1018"/>
      <c r="P33" s="1019"/>
      <c r="Q33" s="1025">
        <v>2560</v>
      </c>
      <c r="R33" s="1026"/>
      <c r="S33" s="1026"/>
      <c r="T33" s="1026"/>
      <c r="U33" s="1026"/>
      <c r="V33" s="1026">
        <v>2383</v>
      </c>
      <c r="W33" s="1026"/>
      <c r="X33" s="1026"/>
      <c r="Y33" s="1026"/>
      <c r="Z33" s="1026"/>
      <c r="AA33" s="1026">
        <v>177</v>
      </c>
      <c r="AB33" s="1026"/>
      <c r="AC33" s="1026"/>
      <c r="AD33" s="1026"/>
      <c r="AE33" s="1027"/>
      <c r="AF33" s="1022">
        <v>530</v>
      </c>
      <c r="AG33" s="1023"/>
      <c r="AH33" s="1023"/>
      <c r="AI33" s="1023"/>
      <c r="AJ33" s="1024"/>
      <c r="AK33" s="967">
        <v>902</v>
      </c>
      <c r="AL33" s="958"/>
      <c r="AM33" s="958"/>
      <c r="AN33" s="958"/>
      <c r="AO33" s="958"/>
      <c r="AP33" s="958">
        <v>16166</v>
      </c>
      <c r="AQ33" s="958"/>
      <c r="AR33" s="958"/>
      <c r="AS33" s="958"/>
      <c r="AT33" s="958"/>
      <c r="AU33" s="958">
        <v>9311</v>
      </c>
      <c r="AV33" s="958"/>
      <c r="AW33" s="958"/>
      <c r="AX33" s="958"/>
      <c r="AY33" s="958"/>
      <c r="AZ33" s="1028" t="s">
        <v>559</v>
      </c>
      <c r="BA33" s="1028"/>
      <c r="BB33" s="1028"/>
      <c r="BC33" s="1028"/>
      <c r="BD33" s="1028"/>
      <c r="BE33" s="959" t="s">
        <v>395</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398</v>
      </c>
      <c r="C34" s="1018"/>
      <c r="D34" s="1018"/>
      <c r="E34" s="1018"/>
      <c r="F34" s="1018"/>
      <c r="G34" s="1018"/>
      <c r="H34" s="1018"/>
      <c r="I34" s="1018"/>
      <c r="J34" s="1018"/>
      <c r="K34" s="1018"/>
      <c r="L34" s="1018"/>
      <c r="M34" s="1018"/>
      <c r="N34" s="1018"/>
      <c r="O34" s="1018"/>
      <c r="P34" s="1019"/>
      <c r="Q34" s="1025">
        <v>983</v>
      </c>
      <c r="R34" s="1026"/>
      <c r="S34" s="1026"/>
      <c r="T34" s="1026"/>
      <c r="U34" s="1026"/>
      <c r="V34" s="1026">
        <v>1055</v>
      </c>
      <c r="W34" s="1026"/>
      <c r="X34" s="1026"/>
      <c r="Y34" s="1026"/>
      <c r="Z34" s="1026"/>
      <c r="AA34" s="1026">
        <v>-72</v>
      </c>
      <c r="AB34" s="1026"/>
      <c r="AC34" s="1026"/>
      <c r="AD34" s="1026"/>
      <c r="AE34" s="1027"/>
      <c r="AF34" s="1022">
        <v>1246</v>
      </c>
      <c r="AG34" s="1023"/>
      <c r="AH34" s="1023"/>
      <c r="AI34" s="1023"/>
      <c r="AJ34" s="1024"/>
      <c r="AK34" s="967">
        <v>144</v>
      </c>
      <c r="AL34" s="958"/>
      <c r="AM34" s="958"/>
      <c r="AN34" s="958"/>
      <c r="AO34" s="958"/>
      <c r="AP34" s="958">
        <v>530</v>
      </c>
      <c r="AQ34" s="958"/>
      <c r="AR34" s="958"/>
      <c r="AS34" s="958"/>
      <c r="AT34" s="958"/>
      <c r="AU34" s="958">
        <v>220</v>
      </c>
      <c r="AV34" s="958"/>
      <c r="AW34" s="958"/>
      <c r="AX34" s="958"/>
      <c r="AY34" s="958"/>
      <c r="AZ34" s="1028" t="s">
        <v>559</v>
      </c>
      <c r="BA34" s="1028"/>
      <c r="BB34" s="1028"/>
      <c r="BC34" s="1028"/>
      <c r="BD34" s="1028"/>
      <c r="BE34" s="959" t="s">
        <v>395</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399</v>
      </c>
      <c r="C35" s="1018"/>
      <c r="D35" s="1018"/>
      <c r="E35" s="1018"/>
      <c r="F35" s="1018"/>
      <c r="G35" s="1018"/>
      <c r="H35" s="1018"/>
      <c r="I35" s="1018"/>
      <c r="J35" s="1018"/>
      <c r="K35" s="1018"/>
      <c r="L35" s="1018"/>
      <c r="M35" s="1018"/>
      <c r="N35" s="1018"/>
      <c r="O35" s="1018"/>
      <c r="P35" s="1019"/>
      <c r="Q35" s="1025">
        <v>60</v>
      </c>
      <c r="R35" s="1026"/>
      <c r="S35" s="1026"/>
      <c r="T35" s="1026"/>
      <c r="U35" s="1026"/>
      <c r="V35" s="1026">
        <v>60</v>
      </c>
      <c r="W35" s="1026"/>
      <c r="X35" s="1026"/>
      <c r="Y35" s="1026"/>
      <c r="Z35" s="1026"/>
      <c r="AA35" s="1026">
        <v>0</v>
      </c>
      <c r="AB35" s="1026"/>
      <c r="AC35" s="1026"/>
      <c r="AD35" s="1026"/>
      <c r="AE35" s="1027"/>
      <c r="AF35" s="1022">
        <v>0</v>
      </c>
      <c r="AG35" s="1023"/>
      <c r="AH35" s="1023"/>
      <c r="AI35" s="1023"/>
      <c r="AJ35" s="1024"/>
      <c r="AK35" s="967">
        <v>50</v>
      </c>
      <c r="AL35" s="958"/>
      <c r="AM35" s="958"/>
      <c r="AN35" s="958"/>
      <c r="AO35" s="958"/>
      <c r="AP35" s="958">
        <v>362</v>
      </c>
      <c r="AQ35" s="958"/>
      <c r="AR35" s="958"/>
      <c r="AS35" s="958"/>
      <c r="AT35" s="958"/>
      <c r="AU35" s="958">
        <v>315</v>
      </c>
      <c r="AV35" s="958"/>
      <c r="AW35" s="958"/>
      <c r="AX35" s="958"/>
      <c r="AY35" s="958"/>
      <c r="AZ35" s="1028" t="s">
        <v>559</v>
      </c>
      <c r="BA35" s="1028"/>
      <c r="BB35" s="1028"/>
      <c r="BC35" s="1028"/>
      <c r="BD35" s="1028"/>
      <c r="BE35" s="959" t="s">
        <v>400</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t="s">
        <v>401</v>
      </c>
      <c r="C36" s="1018"/>
      <c r="D36" s="1018"/>
      <c r="E36" s="1018"/>
      <c r="F36" s="1018"/>
      <c r="G36" s="1018"/>
      <c r="H36" s="1018"/>
      <c r="I36" s="1018"/>
      <c r="J36" s="1018"/>
      <c r="K36" s="1018"/>
      <c r="L36" s="1018"/>
      <c r="M36" s="1018"/>
      <c r="N36" s="1018"/>
      <c r="O36" s="1018"/>
      <c r="P36" s="1019"/>
      <c r="Q36" s="1025">
        <v>253</v>
      </c>
      <c r="R36" s="1026"/>
      <c r="S36" s="1026"/>
      <c r="T36" s="1026"/>
      <c r="U36" s="1026"/>
      <c r="V36" s="1026">
        <v>143</v>
      </c>
      <c r="W36" s="1026"/>
      <c r="X36" s="1026"/>
      <c r="Y36" s="1026"/>
      <c r="Z36" s="1026"/>
      <c r="AA36" s="1026">
        <v>110</v>
      </c>
      <c r="AB36" s="1026"/>
      <c r="AC36" s="1026"/>
      <c r="AD36" s="1026"/>
      <c r="AE36" s="1027"/>
      <c r="AF36" s="1022">
        <v>211</v>
      </c>
      <c r="AG36" s="1023"/>
      <c r="AH36" s="1023"/>
      <c r="AI36" s="1023"/>
      <c r="AJ36" s="1024"/>
      <c r="AK36" s="967">
        <v>164</v>
      </c>
      <c r="AL36" s="958"/>
      <c r="AM36" s="958"/>
      <c r="AN36" s="958"/>
      <c r="AO36" s="958"/>
      <c r="AP36" s="958">
        <v>363</v>
      </c>
      <c r="AQ36" s="958"/>
      <c r="AR36" s="958"/>
      <c r="AS36" s="958"/>
      <c r="AT36" s="958"/>
      <c r="AU36" s="958">
        <v>363</v>
      </c>
      <c r="AV36" s="958"/>
      <c r="AW36" s="958"/>
      <c r="AX36" s="958"/>
      <c r="AY36" s="958"/>
      <c r="AZ36" s="1028" t="s">
        <v>559</v>
      </c>
      <c r="BA36" s="1028"/>
      <c r="BB36" s="1028"/>
      <c r="BC36" s="1028"/>
      <c r="BD36" s="1028"/>
      <c r="BE36" s="959" t="s">
        <v>400</v>
      </c>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402</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379</v>
      </c>
      <c r="B63" s="924" t="s">
        <v>403</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4030</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405</v>
      </c>
      <c r="B66" s="983"/>
      <c r="C66" s="983"/>
      <c r="D66" s="983"/>
      <c r="E66" s="983"/>
      <c r="F66" s="983"/>
      <c r="G66" s="983"/>
      <c r="H66" s="983"/>
      <c r="I66" s="983"/>
      <c r="J66" s="983"/>
      <c r="K66" s="983"/>
      <c r="L66" s="983"/>
      <c r="M66" s="983"/>
      <c r="N66" s="983"/>
      <c r="O66" s="983"/>
      <c r="P66" s="984"/>
      <c r="Q66" s="988" t="s">
        <v>383</v>
      </c>
      <c r="R66" s="989"/>
      <c r="S66" s="989"/>
      <c r="T66" s="989"/>
      <c r="U66" s="990"/>
      <c r="V66" s="988" t="s">
        <v>384</v>
      </c>
      <c r="W66" s="989"/>
      <c r="X66" s="989"/>
      <c r="Y66" s="989"/>
      <c r="Z66" s="990"/>
      <c r="AA66" s="988" t="s">
        <v>385</v>
      </c>
      <c r="AB66" s="989"/>
      <c r="AC66" s="989"/>
      <c r="AD66" s="989"/>
      <c r="AE66" s="990"/>
      <c r="AF66" s="994" t="s">
        <v>386</v>
      </c>
      <c r="AG66" s="995"/>
      <c r="AH66" s="995"/>
      <c r="AI66" s="995"/>
      <c r="AJ66" s="996"/>
      <c r="AK66" s="988" t="s">
        <v>387</v>
      </c>
      <c r="AL66" s="983"/>
      <c r="AM66" s="983"/>
      <c r="AN66" s="983"/>
      <c r="AO66" s="984"/>
      <c r="AP66" s="988" t="s">
        <v>388</v>
      </c>
      <c r="AQ66" s="989"/>
      <c r="AR66" s="989"/>
      <c r="AS66" s="989"/>
      <c r="AT66" s="990"/>
      <c r="AU66" s="988" t="s">
        <v>406</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561</v>
      </c>
      <c r="C68" s="973"/>
      <c r="D68" s="973"/>
      <c r="E68" s="973"/>
      <c r="F68" s="973"/>
      <c r="G68" s="973"/>
      <c r="H68" s="973"/>
      <c r="I68" s="973"/>
      <c r="J68" s="973"/>
      <c r="K68" s="973"/>
      <c r="L68" s="973"/>
      <c r="M68" s="973"/>
      <c r="N68" s="973"/>
      <c r="O68" s="973"/>
      <c r="P68" s="974"/>
      <c r="Q68" s="975">
        <v>3538</v>
      </c>
      <c r="R68" s="969"/>
      <c r="S68" s="969"/>
      <c r="T68" s="969"/>
      <c r="U68" s="969"/>
      <c r="V68" s="969">
        <v>3172</v>
      </c>
      <c r="W68" s="969"/>
      <c r="X68" s="969"/>
      <c r="Y68" s="969"/>
      <c r="Z68" s="969"/>
      <c r="AA68" s="969">
        <v>366</v>
      </c>
      <c r="AB68" s="969"/>
      <c r="AC68" s="969"/>
      <c r="AD68" s="969"/>
      <c r="AE68" s="969"/>
      <c r="AF68" s="969">
        <v>176</v>
      </c>
      <c r="AG68" s="969"/>
      <c r="AH68" s="969"/>
      <c r="AI68" s="969"/>
      <c r="AJ68" s="969"/>
      <c r="AK68" s="969">
        <v>110</v>
      </c>
      <c r="AL68" s="969"/>
      <c r="AM68" s="969"/>
      <c r="AN68" s="969"/>
      <c r="AO68" s="969"/>
      <c r="AP68" s="969">
        <v>13</v>
      </c>
      <c r="AQ68" s="969"/>
      <c r="AR68" s="969"/>
      <c r="AS68" s="969"/>
      <c r="AT68" s="969"/>
      <c r="AU68" s="969">
        <v>9</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562</v>
      </c>
      <c r="C69" s="962"/>
      <c r="D69" s="962"/>
      <c r="E69" s="962"/>
      <c r="F69" s="962"/>
      <c r="G69" s="962"/>
      <c r="H69" s="962"/>
      <c r="I69" s="962"/>
      <c r="J69" s="962"/>
      <c r="K69" s="962"/>
      <c r="L69" s="962"/>
      <c r="M69" s="962"/>
      <c r="N69" s="962"/>
      <c r="O69" s="962"/>
      <c r="P69" s="963"/>
      <c r="Q69" s="964">
        <v>16956</v>
      </c>
      <c r="R69" s="958"/>
      <c r="S69" s="958"/>
      <c r="T69" s="958"/>
      <c r="U69" s="958"/>
      <c r="V69" s="958">
        <v>16583</v>
      </c>
      <c r="W69" s="958"/>
      <c r="X69" s="958"/>
      <c r="Y69" s="958"/>
      <c r="Z69" s="958"/>
      <c r="AA69" s="958">
        <v>373</v>
      </c>
      <c r="AB69" s="958"/>
      <c r="AC69" s="958"/>
      <c r="AD69" s="958"/>
      <c r="AE69" s="958"/>
      <c r="AF69" s="958">
        <v>373</v>
      </c>
      <c r="AG69" s="958"/>
      <c r="AH69" s="958"/>
      <c r="AI69" s="958"/>
      <c r="AJ69" s="958"/>
      <c r="AK69" s="958">
        <v>135</v>
      </c>
      <c r="AL69" s="958"/>
      <c r="AM69" s="958"/>
      <c r="AN69" s="958"/>
      <c r="AO69" s="958"/>
      <c r="AP69" s="958" t="s">
        <v>559</v>
      </c>
      <c r="AQ69" s="958"/>
      <c r="AR69" s="958"/>
      <c r="AS69" s="958"/>
      <c r="AT69" s="958"/>
      <c r="AU69" s="958" t="s">
        <v>559</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563</v>
      </c>
      <c r="C70" s="962"/>
      <c r="D70" s="962"/>
      <c r="E70" s="962"/>
      <c r="F70" s="962"/>
      <c r="G70" s="962"/>
      <c r="H70" s="962"/>
      <c r="I70" s="962"/>
      <c r="J70" s="962"/>
      <c r="K70" s="962"/>
      <c r="L70" s="962"/>
      <c r="M70" s="962"/>
      <c r="N70" s="962"/>
      <c r="O70" s="962"/>
      <c r="P70" s="963"/>
      <c r="Q70" s="964">
        <v>9448</v>
      </c>
      <c r="R70" s="958"/>
      <c r="S70" s="958"/>
      <c r="T70" s="958"/>
      <c r="U70" s="958"/>
      <c r="V70" s="958">
        <v>7971</v>
      </c>
      <c r="W70" s="958"/>
      <c r="X70" s="958"/>
      <c r="Y70" s="958"/>
      <c r="Z70" s="958"/>
      <c r="AA70" s="958">
        <v>1477</v>
      </c>
      <c r="AB70" s="958"/>
      <c r="AC70" s="958"/>
      <c r="AD70" s="958"/>
      <c r="AE70" s="958"/>
      <c r="AF70" s="958">
        <v>1477</v>
      </c>
      <c r="AG70" s="958"/>
      <c r="AH70" s="958"/>
      <c r="AI70" s="958"/>
      <c r="AJ70" s="958"/>
      <c r="AK70" s="958">
        <v>199</v>
      </c>
      <c r="AL70" s="958"/>
      <c r="AM70" s="958"/>
      <c r="AN70" s="958"/>
      <c r="AO70" s="958"/>
      <c r="AP70" s="958" t="s">
        <v>559</v>
      </c>
      <c r="AQ70" s="958"/>
      <c r="AR70" s="958"/>
      <c r="AS70" s="958"/>
      <c r="AT70" s="958"/>
      <c r="AU70" s="958" t="s">
        <v>559</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564</v>
      </c>
      <c r="C71" s="962"/>
      <c r="D71" s="962"/>
      <c r="E71" s="962"/>
      <c r="F71" s="962"/>
      <c r="G71" s="962"/>
      <c r="H71" s="962"/>
      <c r="I71" s="962"/>
      <c r="J71" s="962"/>
      <c r="K71" s="962"/>
      <c r="L71" s="962"/>
      <c r="M71" s="962"/>
      <c r="N71" s="962"/>
      <c r="O71" s="962"/>
      <c r="P71" s="963"/>
      <c r="Q71" s="964">
        <v>82</v>
      </c>
      <c r="R71" s="958"/>
      <c r="S71" s="958"/>
      <c r="T71" s="958"/>
      <c r="U71" s="958"/>
      <c r="V71" s="958">
        <v>76</v>
      </c>
      <c r="W71" s="958"/>
      <c r="X71" s="958"/>
      <c r="Y71" s="958"/>
      <c r="Z71" s="958"/>
      <c r="AA71" s="958">
        <v>6</v>
      </c>
      <c r="AB71" s="958"/>
      <c r="AC71" s="958"/>
      <c r="AD71" s="958"/>
      <c r="AE71" s="958"/>
      <c r="AF71" s="958">
        <v>6</v>
      </c>
      <c r="AG71" s="958"/>
      <c r="AH71" s="958"/>
      <c r="AI71" s="958"/>
      <c r="AJ71" s="958"/>
      <c r="AK71" s="958">
        <v>20</v>
      </c>
      <c r="AL71" s="958"/>
      <c r="AM71" s="958"/>
      <c r="AN71" s="958"/>
      <c r="AO71" s="958"/>
      <c r="AP71" s="958" t="s">
        <v>559</v>
      </c>
      <c r="AQ71" s="958"/>
      <c r="AR71" s="958"/>
      <c r="AS71" s="958"/>
      <c r="AT71" s="958"/>
      <c r="AU71" s="958" t="s">
        <v>559</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565</v>
      </c>
      <c r="C72" s="962"/>
      <c r="D72" s="962"/>
      <c r="E72" s="962"/>
      <c r="F72" s="962"/>
      <c r="G72" s="962"/>
      <c r="H72" s="962"/>
      <c r="I72" s="962"/>
      <c r="J72" s="962"/>
      <c r="K72" s="962"/>
      <c r="L72" s="962"/>
      <c r="M72" s="962"/>
      <c r="N72" s="962"/>
      <c r="O72" s="962"/>
      <c r="P72" s="963"/>
      <c r="Q72" s="964">
        <v>229</v>
      </c>
      <c r="R72" s="958"/>
      <c r="S72" s="958"/>
      <c r="T72" s="958"/>
      <c r="U72" s="958"/>
      <c r="V72" s="958">
        <v>223</v>
      </c>
      <c r="W72" s="958"/>
      <c r="X72" s="958"/>
      <c r="Y72" s="958"/>
      <c r="Z72" s="958"/>
      <c r="AA72" s="958">
        <v>6</v>
      </c>
      <c r="AB72" s="958"/>
      <c r="AC72" s="958"/>
      <c r="AD72" s="958"/>
      <c r="AE72" s="958"/>
      <c r="AF72" s="958">
        <v>6</v>
      </c>
      <c r="AG72" s="958"/>
      <c r="AH72" s="958"/>
      <c r="AI72" s="958"/>
      <c r="AJ72" s="958"/>
      <c r="AK72" s="958">
        <v>12</v>
      </c>
      <c r="AL72" s="958"/>
      <c r="AM72" s="958"/>
      <c r="AN72" s="958"/>
      <c r="AO72" s="958"/>
      <c r="AP72" s="958" t="s">
        <v>559</v>
      </c>
      <c r="AQ72" s="958"/>
      <c r="AR72" s="958"/>
      <c r="AS72" s="958"/>
      <c r="AT72" s="958"/>
      <c r="AU72" s="958" t="s">
        <v>559</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566</v>
      </c>
      <c r="C73" s="962"/>
      <c r="D73" s="962"/>
      <c r="E73" s="962"/>
      <c r="F73" s="962"/>
      <c r="G73" s="962"/>
      <c r="H73" s="962"/>
      <c r="I73" s="962"/>
      <c r="J73" s="962"/>
      <c r="K73" s="962"/>
      <c r="L73" s="962"/>
      <c r="M73" s="962"/>
      <c r="N73" s="962"/>
      <c r="O73" s="962"/>
      <c r="P73" s="963"/>
      <c r="Q73" s="964">
        <v>171510</v>
      </c>
      <c r="R73" s="958"/>
      <c r="S73" s="958"/>
      <c r="T73" s="958"/>
      <c r="U73" s="958"/>
      <c r="V73" s="958">
        <v>169101</v>
      </c>
      <c r="W73" s="958"/>
      <c r="X73" s="958"/>
      <c r="Y73" s="958"/>
      <c r="Z73" s="958"/>
      <c r="AA73" s="958">
        <v>2409</v>
      </c>
      <c r="AB73" s="958"/>
      <c r="AC73" s="958"/>
      <c r="AD73" s="958"/>
      <c r="AE73" s="958"/>
      <c r="AF73" s="958">
        <v>2409</v>
      </c>
      <c r="AG73" s="958"/>
      <c r="AH73" s="958"/>
      <c r="AI73" s="958"/>
      <c r="AJ73" s="958"/>
      <c r="AK73" s="958">
        <v>0</v>
      </c>
      <c r="AL73" s="958"/>
      <c r="AM73" s="958"/>
      <c r="AN73" s="958"/>
      <c r="AO73" s="958"/>
      <c r="AP73" s="958" t="s">
        <v>559</v>
      </c>
      <c r="AQ73" s="958"/>
      <c r="AR73" s="958"/>
      <c r="AS73" s="958"/>
      <c r="AT73" s="958"/>
      <c r="AU73" s="958" t="s">
        <v>559</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379</v>
      </c>
      <c r="B88" s="924" t="s">
        <v>407</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379</v>
      </c>
      <c r="BR102" s="924" t="s">
        <v>408</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409</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410</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411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413</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414</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415</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416</v>
      </c>
      <c r="AB109" s="883"/>
      <c r="AC109" s="883"/>
      <c r="AD109" s="883"/>
      <c r="AE109" s="884"/>
      <c r="AF109" s="885" t="s">
        <v>417</v>
      </c>
      <c r="AG109" s="883"/>
      <c r="AH109" s="883"/>
      <c r="AI109" s="883"/>
      <c r="AJ109" s="884"/>
      <c r="AK109" s="885" t="s">
        <v>294</v>
      </c>
      <c r="AL109" s="883"/>
      <c r="AM109" s="883"/>
      <c r="AN109" s="883"/>
      <c r="AO109" s="884"/>
      <c r="AP109" s="885" t="s">
        <v>418</v>
      </c>
      <c r="AQ109" s="883"/>
      <c r="AR109" s="883"/>
      <c r="AS109" s="883"/>
      <c r="AT109" s="916"/>
      <c r="AU109" s="882" t="s">
        <v>415</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416</v>
      </c>
      <c r="BR109" s="883"/>
      <c r="BS109" s="883"/>
      <c r="BT109" s="883"/>
      <c r="BU109" s="884"/>
      <c r="BV109" s="885" t="s">
        <v>417</v>
      </c>
      <c r="BW109" s="883"/>
      <c r="BX109" s="883"/>
      <c r="BY109" s="883"/>
      <c r="BZ109" s="884"/>
      <c r="CA109" s="885" t="s">
        <v>294</v>
      </c>
      <c r="CB109" s="883"/>
      <c r="CC109" s="883"/>
      <c r="CD109" s="883"/>
      <c r="CE109" s="884"/>
      <c r="CF109" s="923" t="s">
        <v>418</v>
      </c>
      <c r="CG109" s="923"/>
      <c r="CH109" s="923"/>
      <c r="CI109" s="923"/>
      <c r="CJ109" s="923"/>
      <c r="CK109" s="885" t="s">
        <v>419</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416</v>
      </c>
      <c r="DH109" s="883"/>
      <c r="DI109" s="883"/>
      <c r="DJ109" s="883"/>
      <c r="DK109" s="884"/>
      <c r="DL109" s="885" t="s">
        <v>417</v>
      </c>
      <c r="DM109" s="883"/>
      <c r="DN109" s="883"/>
      <c r="DO109" s="883"/>
      <c r="DP109" s="884"/>
      <c r="DQ109" s="885" t="s">
        <v>294</v>
      </c>
      <c r="DR109" s="883"/>
      <c r="DS109" s="883"/>
      <c r="DT109" s="883"/>
      <c r="DU109" s="884"/>
      <c r="DV109" s="885" t="s">
        <v>418</v>
      </c>
      <c r="DW109" s="883"/>
      <c r="DX109" s="883"/>
      <c r="DY109" s="883"/>
      <c r="DZ109" s="916"/>
    </row>
    <row r="110" spans="1:131" s="212" customFormat="1" ht="26.25" customHeight="1" x14ac:dyDescent="0.15">
      <c r="A110" s="794" t="s">
        <v>420</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9005156</v>
      </c>
      <c r="AB110" s="876"/>
      <c r="AC110" s="876"/>
      <c r="AD110" s="876"/>
      <c r="AE110" s="877"/>
      <c r="AF110" s="878">
        <v>9006772</v>
      </c>
      <c r="AG110" s="876"/>
      <c r="AH110" s="876"/>
      <c r="AI110" s="876"/>
      <c r="AJ110" s="877"/>
      <c r="AK110" s="878">
        <v>8768082</v>
      </c>
      <c r="AL110" s="876"/>
      <c r="AM110" s="876"/>
      <c r="AN110" s="876"/>
      <c r="AO110" s="877"/>
      <c r="AP110" s="879">
        <v>26.7</v>
      </c>
      <c r="AQ110" s="880"/>
      <c r="AR110" s="880"/>
      <c r="AS110" s="880"/>
      <c r="AT110" s="881"/>
      <c r="AU110" s="917" t="s">
        <v>69</v>
      </c>
      <c r="AV110" s="918"/>
      <c r="AW110" s="918"/>
      <c r="AX110" s="918"/>
      <c r="AY110" s="918"/>
      <c r="AZ110" s="847" t="s">
        <v>421</v>
      </c>
      <c r="BA110" s="795"/>
      <c r="BB110" s="795"/>
      <c r="BC110" s="795"/>
      <c r="BD110" s="795"/>
      <c r="BE110" s="795"/>
      <c r="BF110" s="795"/>
      <c r="BG110" s="795"/>
      <c r="BH110" s="795"/>
      <c r="BI110" s="795"/>
      <c r="BJ110" s="795"/>
      <c r="BK110" s="795"/>
      <c r="BL110" s="795"/>
      <c r="BM110" s="795"/>
      <c r="BN110" s="795"/>
      <c r="BO110" s="795"/>
      <c r="BP110" s="796"/>
      <c r="BQ110" s="848">
        <v>70512179</v>
      </c>
      <c r="BR110" s="829"/>
      <c r="BS110" s="829"/>
      <c r="BT110" s="829"/>
      <c r="BU110" s="829"/>
      <c r="BV110" s="829">
        <v>66837551</v>
      </c>
      <c r="BW110" s="829"/>
      <c r="BX110" s="829"/>
      <c r="BY110" s="829"/>
      <c r="BZ110" s="829"/>
      <c r="CA110" s="829">
        <v>62147821</v>
      </c>
      <c r="CB110" s="829"/>
      <c r="CC110" s="829"/>
      <c r="CD110" s="829"/>
      <c r="CE110" s="829"/>
      <c r="CF110" s="853">
        <v>189.2</v>
      </c>
      <c r="CG110" s="854"/>
      <c r="CH110" s="854"/>
      <c r="CI110" s="854"/>
      <c r="CJ110" s="854"/>
      <c r="CK110" s="913" t="s">
        <v>422</v>
      </c>
      <c r="CL110" s="806"/>
      <c r="CM110" s="847" t="s">
        <v>423</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424</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425</v>
      </c>
      <c r="BA111" s="739"/>
      <c r="BB111" s="739"/>
      <c r="BC111" s="739"/>
      <c r="BD111" s="739"/>
      <c r="BE111" s="739"/>
      <c r="BF111" s="739"/>
      <c r="BG111" s="739"/>
      <c r="BH111" s="739"/>
      <c r="BI111" s="739"/>
      <c r="BJ111" s="739"/>
      <c r="BK111" s="739"/>
      <c r="BL111" s="739"/>
      <c r="BM111" s="739"/>
      <c r="BN111" s="739"/>
      <c r="BO111" s="739"/>
      <c r="BP111" s="740"/>
      <c r="BQ111" s="803">
        <v>1060346</v>
      </c>
      <c r="BR111" s="804"/>
      <c r="BS111" s="804"/>
      <c r="BT111" s="804"/>
      <c r="BU111" s="804"/>
      <c r="BV111" s="804">
        <v>964275</v>
      </c>
      <c r="BW111" s="804"/>
      <c r="BX111" s="804"/>
      <c r="BY111" s="804"/>
      <c r="BZ111" s="804"/>
      <c r="CA111" s="804">
        <v>886813</v>
      </c>
      <c r="CB111" s="804"/>
      <c r="CC111" s="804"/>
      <c r="CD111" s="804"/>
      <c r="CE111" s="804"/>
      <c r="CF111" s="862">
        <v>2.7</v>
      </c>
      <c r="CG111" s="863"/>
      <c r="CH111" s="863"/>
      <c r="CI111" s="863"/>
      <c r="CJ111" s="863"/>
      <c r="CK111" s="914"/>
      <c r="CL111" s="808"/>
      <c r="CM111" s="802" t="s">
        <v>426</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427</v>
      </c>
      <c r="B112" s="900"/>
      <c r="C112" s="739" t="s">
        <v>428</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429</v>
      </c>
      <c r="BA112" s="739"/>
      <c r="BB112" s="739"/>
      <c r="BC112" s="739"/>
      <c r="BD112" s="739"/>
      <c r="BE112" s="739"/>
      <c r="BF112" s="739"/>
      <c r="BG112" s="739"/>
      <c r="BH112" s="739"/>
      <c r="BI112" s="739"/>
      <c r="BJ112" s="739"/>
      <c r="BK112" s="739"/>
      <c r="BL112" s="739"/>
      <c r="BM112" s="739"/>
      <c r="BN112" s="739"/>
      <c r="BO112" s="739"/>
      <c r="BP112" s="740"/>
      <c r="BQ112" s="803">
        <v>24529467</v>
      </c>
      <c r="BR112" s="804"/>
      <c r="BS112" s="804"/>
      <c r="BT112" s="804"/>
      <c r="BU112" s="804"/>
      <c r="BV112" s="804">
        <v>23228675</v>
      </c>
      <c r="BW112" s="804"/>
      <c r="BX112" s="804"/>
      <c r="BY112" s="804"/>
      <c r="BZ112" s="804"/>
      <c r="CA112" s="804">
        <v>21862708</v>
      </c>
      <c r="CB112" s="804"/>
      <c r="CC112" s="804"/>
      <c r="CD112" s="804"/>
      <c r="CE112" s="804"/>
      <c r="CF112" s="862">
        <v>66.5</v>
      </c>
      <c r="CG112" s="863"/>
      <c r="CH112" s="863"/>
      <c r="CI112" s="863"/>
      <c r="CJ112" s="863"/>
      <c r="CK112" s="914"/>
      <c r="CL112" s="808"/>
      <c r="CM112" s="802" t="s">
        <v>430</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v>14163</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431</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2397610</v>
      </c>
      <c r="AB113" s="906"/>
      <c r="AC113" s="906"/>
      <c r="AD113" s="906"/>
      <c r="AE113" s="907"/>
      <c r="AF113" s="908">
        <v>2271346</v>
      </c>
      <c r="AG113" s="906"/>
      <c r="AH113" s="906"/>
      <c r="AI113" s="906"/>
      <c r="AJ113" s="907"/>
      <c r="AK113" s="908">
        <v>2201516</v>
      </c>
      <c r="AL113" s="906"/>
      <c r="AM113" s="906"/>
      <c r="AN113" s="906"/>
      <c r="AO113" s="907"/>
      <c r="AP113" s="909">
        <v>6.7</v>
      </c>
      <c r="AQ113" s="910"/>
      <c r="AR113" s="910"/>
      <c r="AS113" s="910"/>
      <c r="AT113" s="911"/>
      <c r="AU113" s="919"/>
      <c r="AV113" s="920"/>
      <c r="AW113" s="920"/>
      <c r="AX113" s="920"/>
      <c r="AY113" s="920"/>
      <c r="AZ113" s="802" t="s">
        <v>432</v>
      </c>
      <c r="BA113" s="739"/>
      <c r="BB113" s="739"/>
      <c r="BC113" s="739"/>
      <c r="BD113" s="739"/>
      <c r="BE113" s="739"/>
      <c r="BF113" s="739"/>
      <c r="BG113" s="739"/>
      <c r="BH113" s="739"/>
      <c r="BI113" s="739"/>
      <c r="BJ113" s="739"/>
      <c r="BK113" s="739"/>
      <c r="BL113" s="739"/>
      <c r="BM113" s="739"/>
      <c r="BN113" s="739"/>
      <c r="BO113" s="739"/>
      <c r="BP113" s="740"/>
      <c r="BQ113" s="803">
        <v>15410</v>
      </c>
      <c r="BR113" s="804"/>
      <c r="BS113" s="804"/>
      <c r="BT113" s="804"/>
      <c r="BU113" s="804"/>
      <c r="BV113" s="804">
        <v>11317</v>
      </c>
      <c r="BW113" s="804"/>
      <c r="BX113" s="804"/>
      <c r="BY113" s="804"/>
      <c r="BZ113" s="804"/>
      <c r="CA113" s="804">
        <v>8524</v>
      </c>
      <c r="CB113" s="804"/>
      <c r="CC113" s="804"/>
      <c r="CD113" s="804"/>
      <c r="CE113" s="804"/>
      <c r="CF113" s="862">
        <v>0</v>
      </c>
      <c r="CG113" s="863"/>
      <c r="CH113" s="863"/>
      <c r="CI113" s="863"/>
      <c r="CJ113" s="863"/>
      <c r="CK113" s="914"/>
      <c r="CL113" s="808"/>
      <c r="CM113" s="802" t="s">
        <v>433</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434</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12808</v>
      </c>
      <c r="AB114" s="767"/>
      <c r="AC114" s="767"/>
      <c r="AD114" s="767"/>
      <c r="AE114" s="768"/>
      <c r="AF114" s="769">
        <v>4220</v>
      </c>
      <c r="AG114" s="767"/>
      <c r="AH114" s="767"/>
      <c r="AI114" s="767"/>
      <c r="AJ114" s="768"/>
      <c r="AK114" s="769">
        <v>2881</v>
      </c>
      <c r="AL114" s="767"/>
      <c r="AM114" s="767"/>
      <c r="AN114" s="767"/>
      <c r="AO114" s="768"/>
      <c r="AP114" s="811">
        <v>0</v>
      </c>
      <c r="AQ114" s="812"/>
      <c r="AR114" s="812"/>
      <c r="AS114" s="812"/>
      <c r="AT114" s="813"/>
      <c r="AU114" s="919"/>
      <c r="AV114" s="920"/>
      <c r="AW114" s="920"/>
      <c r="AX114" s="920"/>
      <c r="AY114" s="920"/>
      <c r="AZ114" s="802" t="s">
        <v>435</v>
      </c>
      <c r="BA114" s="739"/>
      <c r="BB114" s="739"/>
      <c r="BC114" s="739"/>
      <c r="BD114" s="739"/>
      <c r="BE114" s="739"/>
      <c r="BF114" s="739"/>
      <c r="BG114" s="739"/>
      <c r="BH114" s="739"/>
      <c r="BI114" s="739"/>
      <c r="BJ114" s="739"/>
      <c r="BK114" s="739"/>
      <c r="BL114" s="739"/>
      <c r="BM114" s="739"/>
      <c r="BN114" s="739"/>
      <c r="BO114" s="739"/>
      <c r="BP114" s="740"/>
      <c r="BQ114" s="803">
        <v>10277463</v>
      </c>
      <c r="BR114" s="804"/>
      <c r="BS114" s="804"/>
      <c r="BT114" s="804"/>
      <c r="BU114" s="804"/>
      <c r="BV114" s="804">
        <v>10404996</v>
      </c>
      <c r="BW114" s="804"/>
      <c r="BX114" s="804"/>
      <c r="BY114" s="804"/>
      <c r="BZ114" s="804"/>
      <c r="CA114" s="804">
        <v>10314172</v>
      </c>
      <c r="CB114" s="804"/>
      <c r="CC114" s="804"/>
      <c r="CD114" s="804"/>
      <c r="CE114" s="804"/>
      <c r="CF114" s="862">
        <v>31.4</v>
      </c>
      <c r="CG114" s="863"/>
      <c r="CH114" s="863"/>
      <c r="CI114" s="863"/>
      <c r="CJ114" s="863"/>
      <c r="CK114" s="914"/>
      <c r="CL114" s="808"/>
      <c r="CM114" s="802" t="s">
        <v>436</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437</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205723</v>
      </c>
      <c r="AB115" s="906"/>
      <c r="AC115" s="906"/>
      <c r="AD115" s="906"/>
      <c r="AE115" s="907"/>
      <c r="AF115" s="908">
        <v>134860</v>
      </c>
      <c r="AG115" s="906"/>
      <c r="AH115" s="906"/>
      <c r="AI115" s="906"/>
      <c r="AJ115" s="907"/>
      <c r="AK115" s="908">
        <v>114821</v>
      </c>
      <c r="AL115" s="906"/>
      <c r="AM115" s="906"/>
      <c r="AN115" s="906"/>
      <c r="AO115" s="907"/>
      <c r="AP115" s="909">
        <v>0.3</v>
      </c>
      <c r="AQ115" s="910"/>
      <c r="AR115" s="910"/>
      <c r="AS115" s="910"/>
      <c r="AT115" s="911"/>
      <c r="AU115" s="919"/>
      <c r="AV115" s="920"/>
      <c r="AW115" s="920"/>
      <c r="AX115" s="920"/>
      <c r="AY115" s="920"/>
      <c r="AZ115" s="802" t="s">
        <v>438</v>
      </c>
      <c r="BA115" s="739"/>
      <c r="BB115" s="739"/>
      <c r="BC115" s="739"/>
      <c r="BD115" s="739"/>
      <c r="BE115" s="739"/>
      <c r="BF115" s="739"/>
      <c r="BG115" s="739"/>
      <c r="BH115" s="739"/>
      <c r="BI115" s="739"/>
      <c r="BJ115" s="739"/>
      <c r="BK115" s="739"/>
      <c r="BL115" s="739"/>
      <c r="BM115" s="739"/>
      <c r="BN115" s="739"/>
      <c r="BO115" s="739"/>
      <c r="BP115" s="740"/>
      <c r="BQ115" s="803">
        <v>107280</v>
      </c>
      <c r="BR115" s="804"/>
      <c r="BS115" s="804"/>
      <c r="BT115" s="804"/>
      <c r="BU115" s="804"/>
      <c r="BV115" s="804">
        <v>95366</v>
      </c>
      <c r="BW115" s="804"/>
      <c r="BX115" s="804"/>
      <c r="BY115" s="804"/>
      <c r="BZ115" s="804"/>
      <c r="CA115" s="804">
        <v>80747</v>
      </c>
      <c r="CB115" s="804"/>
      <c r="CC115" s="804"/>
      <c r="CD115" s="804"/>
      <c r="CE115" s="804"/>
      <c r="CF115" s="862">
        <v>0.2</v>
      </c>
      <c r="CG115" s="863"/>
      <c r="CH115" s="863"/>
      <c r="CI115" s="863"/>
      <c r="CJ115" s="863"/>
      <c r="CK115" s="914"/>
      <c r="CL115" s="808"/>
      <c r="CM115" s="802" t="s">
        <v>439</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440</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441</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442</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2300</v>
      </c>
      <c r="DH116" s="767"/>
      <c r="DI116" s="767"/>
      <c r="DJ116" s="767"/>
      <c r="DK116" s="768"/>
      <c r="DL116" s="769">
        <v>1150</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443</v>
      </c>
      <c r="Z117" s="884"/>
      <c r="AA117" s="889">
        <v>11621297</v>
      </c>
      <c r="AB117" s="890"/>
      <c r="AC117" s="890"/>
      <c r="AD117" s="890"/>
      <c r="AE117" s="891"/>
      <c r="AF117" s="892">
        <v>11417198</v>
      </c>
      <c r="AG117" s="890"/>
      <c r="AH117" s="890"/>
      <c r="AI117" s="890"/>
      <c r="AJ117" s="891"/>
      <c r="AK117" s="892">
        <v>11087300</v>
      </c>
      <c r="AL117" s="890"/>
      <c r="AM117" s="890"/>
      <c r="AN117" s="890"/>
      <c r="AO117" s="891"/>
      <c r="AP117" s="893"/>
      <c r="AQ117" s="894"/>
      <c r="AR117" s="894"/>
      <c r="AS117" s="894"/>
      <c r="AT117" s="895"/>
      <c r="AU117" s="919"/>
      <c r="AV117" s="920"/>
      <c r="AW117" s="920"/>
      <c r="AX117" s="920"/>
      <c r="AY117" s="920"/>
      <c r="AZ117" s="850" t="s">
        <v>444</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445</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419</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416</v>
      </c>
      <c r="AB118" s="883"/>
      <c r="AC118" s="883"/>
      <c r="AD118" s="883"/>
      <c r="AE118" s="884"/>
      <c r="AF118" s="885" t="s">
        <v>417</v>
      </c>
      <c r="AG118" s="883"/>
      <c r="AH118" s="883"/>
      <c r="AI118" s="883"/>
      <c r="AJ118" s="884"/>
      <c r="AK118" s="885" t="s">
        <v>294</v>
      </c>
      <c r="AL118" s="883"/>
      <c r="AM118" s="883"/>
      <c r="AN118" s="883"/>
      <c r="AO118" s="884"/>
      <c r="AP118" s="886" t="s">
        <v>418</v>
      </c>
      <c r="AQ118" s="887"/>
      <c r="AR118" s="887"/>
      <c r="AS118" s="887"/>
      <c r="AT118" s="888"/>
      <c r="AU118" s="919"/>
      <c r="AV118" s="920"/>
      <c r="AW118" s="920"/>
      <c r="AX118" s="920"/>
      <c r="AY118" s="920"/>
      <c r="AZ118" s="825" t="s">
        <v>446</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447</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422</v>
      </c>
      <c r="B119" s="806"/>
      <c r="C119" s="847" t="s">
        <v>423</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448</v>
      </c>
      <c r="BP119" s="865"/>
      <c r="BQ119" s="866">
        <v>106502145</v>
      </c>
      <c r="BR119" s="832"/>
      <c r="BS119" s="832"/>
      <c r="BT119" s="832"/>
      <c r="BU119" s="832"/>
      <c r="BV119" s="832">
        <v>101542180</v>
      </c>
      <c r="BW119" s="832"/>
      <c r="BX119" s="832"/>
      <c r="BY119" s="832"/>
      <c r="BZ119" s="832"/>
      <c r="CA119" s="832">
        <v>95300785</v>
      </c>
      <c r="CB119" s="832"/>
      <c r="CC119" s="832"/>
      <c r="CD119" s="832"/>
      <c r="CE119" s="832"/>
      <c r="CF119" s="735"/>
      <c r="CG119" s="736"/>
      <c r="CH119" s="736"/>
      <c r="CI119" s="736"/>
      <c r="CJ119" s="821"/>
      <c r="CK119" s="915"/>
      <c r="CL119" s="810"/>
      <c r="CM119" s="825" t="s">
        <v>449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1043883</v>
      </c>
      <c r="DH119" s="751"/>
      <c r="DI119" s="751"/>
      <c r="DJ119" s="751"/>
      <c r="DK119" s="752"/>
      <c r="DL119" s="753">
        <v>963125</v>
      </c>
      <c r="DM119" s="751"/>
      <c r="DN119" s="751"/>
      <c r="DO119" s="751"/>
      <c r="DP119" s="752"/>
      <c r="DQ119" s="753">
        <v>886813</v>
      </c>
      <c r="DR119" s="751"/>
      <c r="DS119" s="751"/>
      <c r="DT119" s="751"/>
      <c r="DU119" s="752"/>
      <c r="DV119" s="835">
        <v>2.7</v>
      </c>
      <c r="DW119" s="836"/>
      <c r="DX119" s="836"/>
      <c r="DY119" s="836"/>
      <c r="DZ119" s="837"/>
    </row>
    <row r="120" spans="1:130" s="212" customFormat="1" ht="26.25" customHeight="1" x14ac:dyDescent="0.15">
      <c r="A120" s="807"/>
      <c r="B120" s="808"/>
      <c r="C120" s="802" t="s">
        <v>426</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450</v>
      </c>
      <c r="AV120" s="868"/>
      <c r="AW120" s="868"/>
      <c r="AX120" s="868"/>
      <c r="AY120" s="869"/>
      <c r="AZ120" s="847" t="s">
        <v>451</v>
      </c>
      <c r="BA120" s="795"/>
      <c r="BB120" s="795"/>
      <c r="BC120" s="795"/>
      <c r="BD120" s="795"/>
      <c r="BE120" s="795"/>
      <c r="BF120" s="795"/>
      <c r="BG120" s="795"/>
      <c r="BH120" s="795"/>
      <c r="BI120" s="795"/>
      <c r="BJ120" s="795"/>
      <c r="BK120" s="795"/>
      <c r="BL120" s="795"/>
      <c r="BM120" s="795"/>
      <c r="BN120" s="795"/>
      <c r="BO120" s="795"/>
      <c r="BP120" s="796"/>
      <c r="BQ120" s="848">
        <v>17945025</v>
      </c>
      <c r="BR120" s="829"/>
      <c r="BS120" s="829"/>
      <c r="BT120" s="829"/>
      <c r="BU120" s="829"/>
      <c r="BV120" s="829">
        <v>18606291</v>
      </c>
      <c r="BW120" s="829"/>
      <c r="BX120" s="829"/>
      <c r="BY120" s="829"/>
      <c r="BZ120" s="829"/>
      <c r="CA120" s="829">
        <v>20407016</v>
      </c>
      <c r="CB120" s="829"/>
      <c r="CC120" s="829"/>
      <c r="CD120" s="829"/>
      <c r="CE120" s="829"/>
      <c r="CF120" s="853">
        <v>62.1</v>
      </c>
      <c r="CG120" s="854"/>
      <c r="CH120" s="854"/>
      <c r="CI120" s="854"/>
      <c r="CJ120" s="854"/>
      <c r="CK120" s="855" t="s">
        <v>452</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12698743</v>
      </c>
      <c r="DH120" s="829"/>
      <c r="DI120" s="829"/>
      <c r="DJ120" s="829"/>
      <c r="DK120" s="829"/>
      <c r="DL120" s="829">
        <v>12397134</v>
      </c>
      <c r="DM120" s="829"/>
      <c r="DN120" s="829"/>
      <c r="DO120" s="829"/>
      <c r="DP120" s="829"/>
      <c r="DQ120" s="829">
        <v>11921738</v>
      </c>
      <c r="DR120" s="829"/>
      <c r="DS120" s="829"/>
      <c r="DT120" s="829"/>
      <c r="DU120" s="829"/>
      <c r="DV120" s="830">
        <v>36.299999999999997</v>
      </c>
      <c r="DW120" s="830"/>
      <c r="DX120" s="830"/>
      <c r="DY120" s="830"/>
      <c r="DZ120" s="831"/>
    </row>
    <row r="121" spans="1:130" s="212" customFormat="1" ht="26.25" customHeight="1" x14ac:dyDescent="0.15">
      <c r="A121" s="807"/>
      <c r="B121" s="808"/>
      <c r="C121" s="850" t="s">
        <v>453</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27837</v>
      </c>
      <c r="AB121" s="767"/>
      <c r="AC121" s="767"/>
      <c r="AD121" s="767"/>
      <c r="AE121" s="768"/>
      <c r="AF121" s="769">
        <v>13871</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454</v>
      </c>
      <c r="BA121" s="739"/>
      <c r="BB121" s="739"/>
      <c r="BC121" s="739"/>
      <c r="BD121" s="739"/>
      <c r="BE121" s="739"/>
      <c r="BF121" s="739"/>
      <c r="BG121" s="739"/>
      <c r="BH121" s="739"/>
      <c r="BI121" s="739"/>
      <c r="BJ121" s="739"/>
      <c r="BK121" s="739"/>
      <c r="BL121" s="739"/>
      <c r="BM121" s="739"/>
      <c r="BN121" s="739"/>
      <c r="BO121" s="739"/>
      <c r="BP121" s="740"/>
      <c r="BQ121" s="803">
        <v>336441</v>
      </c>
      <c r="BR121" s="804"/>
      <c r="BS121" s="804"/>
      <c r="BT121" s="804"/>
      <c r="BU121" s="804"/>
      <c r="BV121" s="804">
        <v>295787</v>
      </c>
      <c r="BW121" s="804"/>
      <c r="BX121" s="804"/>
      <c r="BY121" s="804"/>
      <c r="BZ121" s="804"/>
      <c r="CA121" s="804">
        <v>273960</v>
      </c>
      <c r="CB121" s="804"/>
      <c r="CC121" s="804"/>
      <c r="CD121" s="804"/>
      <c r="CE121" s="804"/>
      <c r="CF121" s="862">
        <v>0.8</v>
      </c>
      <c r="CG121" s="863"/>
      <c r="CH121" s="863"/>
      <c r="CI121" s="863"/>
      <c r="CJ121" s="863"/>
      <c r="CK121" s="856"/>
      <c r="CL121" s="842"/>
      <c r="CM121" s="842"/>
      <c r="CN121" s="842"/>
      <c r="CO121" s="843"/>
      <c r="CP121" s="822" t="s">
        <v>397</v>
      </c>
      <c r="CQ121" s="823"/>
      <c r="CR121" s="823"/>
      <c r="CS121" s="823"/>
      <c r="CT121" s="823"/>
      <c r="CU121" s="823"/>
      <c r="CV121" s="823"/>
      <c r="CW121" s="823"/>
      <c r="CX121" s="823"/>
      <c r="CY121" s="823"/>
      <c r="CZ121" s="823"/>
      <c r="DA121" s="823"/>
      <c r="DB121" s="823"/>
      <c r="DC121" s="823"/>
      <c r="DD121" s="823"/>
      <c r="DE121" s="823"/>
      <c r="DF121" s="824"/>
      <c r="DG121" s="803">
        <v>11031068</v>
      </c>
      <c r="DH121" s="804"/>
      <c r="DI121" s="804"/>
      <c r="DJ121" s="804"/>
      <c r="DK121" s="804"/>
      <c r="DL121" s="804">
        <v>10140684</v>
      </c>
      <c r="DM121" s="804"/>
      <c r="DN121" s="804"/>
      <c r="DO121" s="804"/>
      <c r="DP121" s="804"/>
      <c r="DQ121" s="804">
        <v>9311406</v>
      </c>
      <c r="DR121" s="804"/>
      <c r="DS121" s="804"/>
      <c r="DT121" s="804"/>
      <c r="DU121" s="804"/>
      <c r="DV121" s="781">
        <v>28.3</v>
      </c>
      <c r="DW121" s="781"/>
      <c r="DX121" s="781"/>
      <c r="DY121" s="781"/>
      <c r="DZ121" s="782"/>
    </row>
    <row r="122" spans="1:130" s="212" customFormat="1" ht="26.25" customHeight="1" x14ac:dyDescent="0.15">
      <c r="A122" s="807"/>
      <c r="B122" s="808"/>
      <c r="C122" s="802" t="s">
        <v>436</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455</v>
      </c>
      <c r="BA122" s="826"/>
      <c r="BB122" s="826"/>
      <c r="BC122" s="826"/>
      <c r="BD122" s="826"/>
      <c r="BE122" s="826"/>
      <c r="BF122" s="826"/>
      <c r="BG122" s="826"/>
      <c r="BH122" s="826"/>
      <c r="BI122" s="826"/>
      <c r="BJ122" s="826"/>
      <c r="BK122" s="826"/>
      <c r="BL122" s="826"/>
      <c r="BM122" s="826"/>
      <c r="BN122" s="826"/>
      <c r="BO122" s="826"/>
      <c r="BP122" s="827"/>
      <c r="BQ122" s="866">
        <v>65690741</v>
      </c>
      <c r="BR122" s="832"/>
      <c r="BS122" s="832"/>
      <c r="BT122" s="832"/>
      <c r="BU122" s="832"/>
      <c r="BV122" s="832">
        <v>64900224</v>
      </c>
      <c r="BW122" s="832"/>
      <c r="BX122" s="832"/>
      <c r="BY122" s="832"/>
      <c r="BZ122" s="832"/>
      <c r="CA122" s="832">
        <v>60434143</v>
      </c>
      <c r="CB122" s="832"/>
      <c r="CC122" s="832"/>
      <c r="CD122" s="832"/>
      <c r="CE122" s="832"/>
      <c r="CF122" s="833">
        <v>183.9</v>
      </c>
      <c r="CG122" s="834"/>
      <c r="CH122" s="834"/>
      <c r="CI122" s="834"/>
      <c r="CJ122" s="834"/>
      <c r="CK122" s="856"/>
      <c r="CL122" s="842"/>
      <c r="CM122" s="842"/>
      <c r="CN122" s="842"/>
      <c r="CO122" s="843"/>
      <c r="CP122" s="822" t="s">
        <v>399</v>
      </c>
      <c r="CQ122" s="823"/>
      <c r="CR122" s="823"/>
      <c r="CS122" s="823"/>
      <c r="CT122" s="823"/>
      <c r="CU122" s="823"/>
      <c r="CV122" s="823"/>
      <c r="CW122" s="823"/>
      <c r="CX122" s="823"/>
      <c r="CY122" s="823"/>
      <c r="CZ122" s="823"/>
      <c r="DA122" s="823"/>
      <c r="DB122" s="823"/>
      <c r="DC122" s="823"/>
      <c r="DD122" s="823"/>
      <c r="DE122" s="823"/>
      <c r="DF122" s="824"/>
      <c r="DG122" s="803">
        <v>364539</v>
      </c>
      <c r="DH122" s="804"/>
      <c r="DI122" s="804"/>
      <c r="DJ122" s="804"/>
      <c r="DK122" s="804"/>
      <c r="DL122" s="804">
        <v>339970</v>
      </c>
      <c r="DM122" s="804"/>
      <c r="DN122" s="804"/>
      <c r="DO122" s="804"/>
      <c r="DP122" s="804"/>
      <c r="DQ122" s="804">
        <v>315258</v>
      </c>
      <c r="DR122" s="804"/>
      <c r="DS122" s="804"/>
      <c r="DT122" s="804"/>
      <c r="DU122" s="804"/>
      <c r="DV122" s="781">
        <v>1</v>
      </c>
      <c r="DW122" s="781"/>
      <c r="DX122" s="781"/>
      <c r="DY122" s="781"/>
      <c r="DZ122" s="782"/>
    </row>
    <row r="123" spans="1:130" s="212" customFormat="1" ht="26.25" customHeight="1" x14ac:dyDescent="0.15">
      <c r="A123" s="807"/>
      <c r="B123" s="808"/>
      <c r="C123" s="802" t="s">
        <v>442</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3150</v>
      </c>
      <c r="AB123" s="767"/>
      <c r="AC123" s="767"/>
      <c r="AD123" s="767"/>
      <c r="AE123" s="768"/>
      <c r="AF123" s="769">
        <v>1150</v>
      </c>
      <c r="AG123" s="767"/>
      <c r="AH123" s="767"/>
      <c r="AI123" s="767"/>
      <c r="AJ123" s="768"/>
      <c r="AK123" s="769">
        <v>1150</v>
      </c>
      <c r="AL123" s="767"/>
      <c r="AM123" s="767"/>
      <c r="AN123" s="767"/>
      <c r="AO123" s="768"/>
      <c r="AP123" s="811">
        <v>0</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456</v>
      </c>
      <c r="BP123" s="865"/>
      <c r="BQ123" s="819">
        <v>83972207</v>
      </c>
      <c r="BR123" s="820"/>
      <c r="BS123" s="820"/>
      <c r="BT123" s="820"/>
      <c r="BU123" s="820"/>
      <c r="BV123" s="820">
        <v>83802302</v>
      </c>
      <c r="BW123" s="820"/>
      <c r="BX123" s="820"/>
      <c r="BY123" s="820"/>
      <c r="BZ123" s="820"/>
      <c r="CA123" s="820">
        <v>81115119</v>
      </c>
      <c r="CB123" s="820"/>
      <c r="CC123" s="820"/>
      <c r="CD123" s="820"/>
      <c r="CE123" s="820"/>
      <c r="CF123" s="735"/>
      <c r="CG123" s="736"/>
      <c r="CH123" s="736"/>
      <c r="CI123" s="736"/>
      <c r="CJ123" s="821"/>
      <c r="CK123" s="856"/>
      <c r="CL123" s="842"/>
      <c r="CM123" s="842"/>
      <c r="CN123" s="842"/>
      <c r="CO123" s="843"/>
      <c r="CP123" s="822" t="s">
        <v>398</v>
      </c>
      <c r="CQ123" s="823"/>
      <c r="CR123" s="823"/>
      <c r="CS123" s="823"/>
      <c r="CT123" s="823"/>
      <c r="CU123" s="823"/>
      <c r="CV123" s="823"/>
      <c r="CW123" s="823"/>
      <c r="CX123" s="823"/>
      <c r="CY123" s="823"/>
      <c r="CZ123" s="823"/>
      <c r="DA123" s="823"/>
      <c r="DB123" s="823"/>
      <c r="DC123" s="823"/>
      <c r="DD123" s="823"/>
      <c r="DE123" s="823"/>
      <c r="DF123" s="824"/>
      <c r="DG123" s="766">
        <v>330504</v>
      </c>
      <c r="DH123" s="767"/>
      <c r="DI123" s="767"/>
      <c r="DJ123" s="767"/>
      <c r="DK123" s="768"/>
      <c r="DL123" s="769">
        <v>253351</v>
      </c>
      <c r="DM123" s="767"/>
      <c r="DN123" s="767"/>
      <c r="DO123" s="767"/>
      <c r="DP123" s="768"/>
      <c r="DQ123" s="769">
        <v>220456</v>
      </c>
      <c r="DR123" s="767"/>
      <c r="DS123" s="767"/>
      <c r="DT123" s="767"/>
      <c r="DU123" s="768"/>
      <c r="DV123" s="811">
        <v>0.7</v>
      </c>
      <c r="DW123" s="812"/>
      <c r="DX123" s="812"/>
      <c r="DY123" s="812"/>
      <c r="DZ123" s="813"/>
    </row>
    <row r="124" spans="1:130" s="212" customFormat="1" ht="26.25" customHeight="1" thickBot="1" x14ac:dyDescent="0.2">
      <c r="A124" s="807"/>
      <c r="B124" s="808"/>
      <c r="C124" s="802" t="s">
        <v>445</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457</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70.099999999999994</v>
      </c>
      <c r="BR124" s="818"/>
      <c r="BS124" s="818"/>
      <c r="BT124" s="818"/>
      <c r="BU124" s="818"/>
      <c r="BV124" s="818">
        <v>55</v>
      </c>
      <c r="BW124" s="818"/>
      <c r="BX124" s="818"/>
      <c r="BY124" s="818"/>
      <c r="BZ124" s="818"/>
      <c r="CA124" s="818">
        <v>43.1</v>
      </c>
      <c r="CB124" s="818"/>
      <c r="CC124" s="818"/>
      <c r="CD124" s="818"/>
      <c r="CE124" s="818"/>
      <c r="CF124" s="713"/>
      <c r="CG124" s="714"/>
      <c r="CH124" s="714"/>
      <c r="CI124" s="714"/>
      <c r="CJ124" s="849"/>
      <c r="CK124" s="857"/>
      <c r="CL124" s="857"/>
      <c r="CM124" s="857"/>
      <c r="CN124" s="857"/>
      <c r="CO124" s="858"/>
      <c r="CP124" s="822" t="s">
        <v>458</v>
      </c>
      <c r="CQ124" s="823"/>
      <c r="CR124" s="823"/>
      <c r="CS124" s="823"/>
      <c r="CT124" s="823"/>
      <c r="CU124" s="823"/>
      <c r="CV124" s="823"/>
      <c r="CW124" s="823"/>
      <c r="CX124" s="823"/>
      <c r="CY124" s="823"/>
      <c r="CZ124" s="823"/>
      <c r="DA124" s="823"/>
      <c r="DB124" s="823"/>
      <c r="DC124" s="823"/>
      <c r="DD124" s="823"/>
      <c r="DE124" s="823"/>
      <c r="DF124" s="824"/>
      <c r="DG124" s="750">
        <v>104613</v>
      </c>
      <c r="DH124" s="751"/>
      <c r="DI124" s="751"/>
      <c r="DJ124" s="751"/>
      <c r="DK124" s="752"/>
      <c r="DL124" s="753">
        <v>97536</v>
      </c>
      <c r="DM124" s="751"/>
      <c r="DN124" s="751"/>
      <c r="DO124" s="751"/>
      <c r="DP124" s="752"/>
      <c r="DQ124" s="753">
        <v>93850</v>
      </c>
      <c r="DR124" s="751"/>
      <c r="DS124" s="751"/>
      <c r="DT124" s="751"/>
      <c r="DU124" s="752"/>
      <c r="DV124" s="835">
        <v>0.3</v>
      </c>
      <c r="DW124" s="836"/>
      <c r="DX124" s="836"/>
      <c r="DY124" s="836"/>
      <c r="DZ124" s="837"/>
    </row>
    <row r="125" spans="1:130" s="212" customFormat="1" ht="26.25" customHeight="1" x14ac:dyDescent="0.15">
      <c r="A125" s="807"/>
      <c r="B125" s="808"/>
      <c r="C125" s="802" t="s">
        <v>447</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459</v>
      </c>
      <c r="CL125" s="839"/>
      <c r="CM125" s="839"/>
      <c r="CN125" s="839"/>
      <c r="CO125" s="840"/>
      <c r="CP125" s="847" t="s">
        <v>460</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449</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87233</v>
      </c>
      <c r="AB126" s="767"/>
      <c r="AC126" s="767"/>
      <c r="AD126" s="767"/>
      <c r="AE126" s="768"/>
      <c r="AF126" s="769">
        <v>81019</v>
      </c>
      <c r="AG126" s="767"/>
      <c r="AH126" s="767"/>
      <c r="AI126" s="767"/>
      <c r="AJ126" s="768"/>
      <c r="AK126" s="769">
        <v>76582</v>
      </c>
      <c r="AL126" s="767"/>
      <c r="AM126" s="767"/>
      <c r="AN126" s="767"/>
      <c r="AO126" s="768"/>
      <c r="AP126" s="811">
        <v>0.2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461</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462</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87503</v>
      </c>
      <c r="AB127" s="767"/>
      <c r="AC127" s="767"/>
      <c r="AD127" s="767"/>
      <c r="AE127" s="768"/>
      <c r="AF127" s="769">
        <v>38820</v>
      </c>
      <c r="AG127" s="767"/>
      <c r="AH127" s="767"/>
      <c r="AI127" s="767"/>
      <c r="AJ127" s="768"/>
      <c r="AK127" s="769">
        <v>37089</v>
      </c>
      <c r="AL127" s="767"/>
      <c r="AM127" s="767"/>
      <c r="AN127" s="767"/>
      <c r="AO127" s="768"/>
      <c r="AP127" s="811">
        <v>0.1</v>
      </c>
      <c r="AQ127" s="812"/>
      <c r="AR127" s="812"/>
      <c r="AS127" s="812"/>
      <c r="AT127" s="813"/>
      <c r="AU127" s="214"/>
      <c r="AV127" s="214"/>
      <c r="AW127" s="214"/>
      <c r="AX127" s="828" t="s">
        <v>463</v>
      </c>
      <c r="AY127" s="799"/>
      <c r="AZ127" s="799"/>
      <c r="BA127" s="799"/>
      <c r="BB127" s="799"/>
      <c r="BC127" s="799"/>
      <c r="BD127" s="799"/>
      <c r="BE127" s="800"/>
      <c r="BF127" s="798" t="s">
        <v>464</v>
      </c>
      <c r="BG127" s="799"/>
      <c r="BH127" s="799"/>
      <c r="BI127" s="799"/>
      <c r="BJ127" s="799"/>
      <c r="BK127" s="799"/>
      <c r="BL127" s="800"/>
      <c r="BM127" s="798" t="s">
        <v>465</v>
      </c>
      <c r="BN127" s="799"/>
      <c r="BO127" s="799"/>
      <c r="BP127" s="799"/>
      <c r="BQ127" s="799"/>
      <c r="BR127" s="799"/>
      <c r="BS127" s="800"/>
      <c r="BT127" s="798" t="s">
        <v>466</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467</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468</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469</v>
      </c>
      <c r="X128" s="785"/>
      <c r="Y128" s="785"/>
      <c r="Z128" s="786"/>
      <c r="AA128" s="787">
        <v>86271</v>
      </c>
      <c r="AB128" s="788"/>
      <c r="AC128" s="788"/>
      <c r="AD128" s="788"/>
      <c r="AE128" s="789"/>
      <c r="AF128" s="790">
        <v>78640</v>
      </c>
      <c r="AG128" s="788"/>
      <c r="AH128" s="788"/>
      <c r="AI128" s="788"/>
      <c r="AJ128" s="789"/>
      <c r="AK128" s="790">
        <v>138681</v>
      </c>
      <c r="AL128" s="788"/>
      <c r="AM128" s="788"/>
      <c r="AN128" s="788"/>
      <c r="AO128" s="789"/>
      <c r="AP128" s="791"/>
      <c r="AQ128" s="792"/>
      <c r="AR128" s="792"/>
      <c r="AS128" s="792"/>
      <c r="AT128" s="793"/>
      <c r="AU128" s="214"/>
      <c r="AV128" s="214"/>
      <c r="AW128" s="214"/>
      <c r="AX128" s="794" t="s">
        <v>470</v>
      </c>
      <c r="AY128" s="795"/>
      <c r="AZ128" s="795"/>
      <c r="BA128" s="795"/>
      <c r="BB128" s="795"/>
      <c r="BC128" s="795"/>
      <c r="BD128" s="795"/>
      <c r="BE128" s="796"/>
      <c r="BF128" s="773" t="s">
        <v>122</v>
      </c>
      <c r="BG128" s="774"/>
      <c r="BH128" s="774"/>
      <c r="BI128" s="774"/>
      <c r="BJ128" s="774"/>
      <c r="BK128" s="774"/>
      <c r="BL128" s="797"/>
      <c r="BM128" s="773">
        <v>11.43</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471</v>
      </c>
      <c r="CQ128" s="717"/>
      <c r="CR128" s="717"/>
      <c r="CS128" s="717"/>
      <c r="CT128" s="717"/>
      <c r="CU128" s="717"/>
      <c r="CV128" s="717"/>
      <c r="CW128" s="717"/>
      <c r="CX128" s="717"/>
      <c r="CY128" s="717"/>
      <c r="CZ128" s="717"/>
      <c r="DA128" s="717"/>
      <c r="DB128" s="717"/>
      <c r="DC128" s="717"/>
      <c r="DD128" s="717"/>
      <c r="DE128" s="717"/>
      <c r="DF128" s="718"/>
      <c r="DG128" s="777">
        <v>107280</v>
      </c>
      <c r="DH128" s="778"/>
      <c r="DI128" s="778"/>
      <c r="DJ128" s="778"/>
      <c r="DK128" s="778"/>
      <c r="DL128" s="778">
        <v>95366</v>
      </c>
      <c r="DM128" s="778"/>
      <c r="DN128" s="778"/>
      <c r="DO128" s="778"/>
      <c r="DP128" s="778"/>
      <c r="DQ128" s="778">
        <v>80747</v>
      </c>
      <c r="DR128" s="778"/>
      <c r="DS128" s="778"/>
      <c r="DT128" s="778"/>
      <c r="DU128" s="778"/>
      <c r="DV128" s="779">
        <v>0.2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472</v>
      </c>
      <c r="X129" s="764"/>
      <c r="Y129" s="764"/>
      <c r="Z129" s="765"/>
      <c r="AA129" s="766">
        <v>40525385</v>
      </c>
      <c r="AB129" s="767"/>
      <c r="AC129" s="767"/>
      <c r="AD129" s="767"/>
      <c r="AE129" s="768"/>
      <c r="AF129" s="769">
        <v>40578043</v>
      </c>
      <c r="AG129" s="767"/>
      <c r="AH129" s="767"/>
      <c r="AI129" s="767"/>
      <c r="AJ129" s="768"/>
      <c r="AK129" s="769">
        <v>40981776</v>
      </c>
      <c r="AL129" s="767"/>
      <c r="AM129" s="767"/>
      <c r="AN129" s="767"/>
      <c r="AO129" s="768"/>
      <c r="AP129" s="770"/>
      <c r="AQ129" s="771"/>
      <c r="AR129" s="771"/>
      <c r="AS129" s="771"/>
      <c r="AT129" s="772"/>
      <c r="AU129" s="215"/>
      <c r="AV129" s="215"/>
      <c r="AW129" s="215"/>
      <c r="AX129" s="738" t="s">
        <v>473</v>
      </c>
      <c r="AY129" s="739"/>
      <c r="AZ129" s="739"/>
      <c r="BA129" s="739"/>
      <c r="BB129" s="739"/>
      <c r="BC129" s="739"/>
      <c r="BD129" s="739"/>
      <c r="BE129" s="740"/>
      <c r="BF129" s="757" t="s">
        <v>122</v>
      </c>
      <c r="BG129" s="758"/>
      <c r="BH129" s="758"/>
      <c r="BI129" s="758"/>
      <c r="BJ129" s="758"/>
      <c r="BK129" s="758"/>
      <c r="BL129" s="759"/>
      <c r="BM129" s="757">
        <v>16.43</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474</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475</v>
      </c>
      <c r="X130" s="764"/>
      <c r="Y130" s="764"/>
      <c r="Z130" s="765"/>
      <c r="AA130" s="766">
        <v>8423235</v>
      </c>
      <c r="AB130" s="767"/>
      <c r="AC130" s="767"/>
      <c r="AD130" s="767"/>
      <c r="AE130" s="768"/>
      <c r="AF130" s="769">
        <v>8337600</v>
      </c>
      <c r="AG130" s="767"/>
      <c r="AH130" s="767"/>
      <c r="AI130" s="767"/>
      <c r="AJ130" s="768"/>
      <c r="AK130" s="769">
        <v>8126455</v>
      </c>
      <c r="AL130" s="767"/>
      <c r="AM130" s="767"/>
      <c r="AN130" s="767"/>
      <c r="AO130" s="768"/>
      <c r="AP130" s="770"/>
      <c r="AQ130" s="771"/>
      <c r="AR130" s="771"/>
      <c r="AS130" s="771"/>
      <c r="AT130" s="772"/>
      <c r="AU130" s="215"/>
      <c r="AV130" s="215"/>
      <c r="AW130" s="215"/>
      <c r="AX130" s="738" t="s">
        <v>476</v>
      </c>
      <c r="AY130" s="739"/>
      <c r="AZ130" s="739"/>
      <c r="BA130" s="739"/>
      <c r="BB130" s="739"/>
      <c r="BC130" s="739"/>
      <c r="BD130" s="739"/>
      <c r="BE130" s="740"/>
      <c r="BF130" s="741">
        <v>9.1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477</v>
      </c>
      <c r="X131" s="748"/>
      <c r="Y131" s="748"/>
      <c r="Z131" s="749"/>
      <c r="AA131" s="750">
        <v>32102150</v>
      </c>
      <c r="AB131" s="751"/>
      <c r="AC131" s="751"/>
      <c r="AD131" s="751"/>
      <c r="AE131" s="752"/>
      <c r="AF131" s="753">
        <v>32240443</v>
      </c>
      <c r="AG131" s="751"/>
      <c r="AH131" s="751"/>
      <c r="AI131" s="751"/>
      <c r="AJ131" s="752"/>
      <c r="AK131" s="753">
        <v>32855321</v>
      </c>
      <c r="AL131" s="751"/>
      <c r="AM131" s="751"/>
      <c r="AN131" s="751"/>
      <c r="AO131" s="752"/>
      <c r="AP131" s="754"/>
      <c r="AQ131" s="755"/>
      <c r="AR131" s="755"/>
      <c r="AS131" s="755"/>
      <c r="AT131" s="756"/>
      <c r="AU131" s="215"/>
      <c r="AV131" s="215"/>
      <c r="AW131" s="215"/>
      <c r="AX131" s="716" t="s">
        <v>478</v>
      </c>
      <c r="AY131" s="717"/>
      <c r="AZ131" s="717"/>
      <c r="BA131" s="717"/>
      <c r="BB131" s="717"/>
      <c r="BC131" s="717"/>
      <c r="BD131" s="717"/>
      <c r="BE131" s="718"/>
      <c r="BF131" s="719">
        <v>43.1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479</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480</v>
      </c>
      <c r="W132" s="729"/>
      <c r="X132" s="729"/>
      <c r="Y132" s="729"/>
      <c r="Z132" s="730"/>
      <c r="AA132" s="731">
        <v>9.6934037130000004</v>
      </c>
      <c r="AB132" s="732"/>
      <c r="AC132" s="732"/>
      <c r="AD132" s="732"/>
      <c r="AE132" s="733"/>
      <c r="AF132" s="734">
        <v>9.3080544829999994</v>
      </c>
      <c r="AG132" s="732"/>
      <c r="AH132" s="732"/>
      <c r="AI132" s="732"/>
      <c r="AJ132" s="733"/>
      <c r="AK132" s="734">
        <v>8.5896710610000007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481</v>
      </c>
      <c r="W133" s="708"/>
      <c r="X133" s="708"/>
      <c r="Y133" s="708"/>
      <c r="Z133" s="709"/>
      <c r="AA133" s="710">
        <v>9.6</v>
      </c>
      <c r="AB133" s="711"/>
      <c r="AC133" s="711"/>
      <c r="AD133" s="711"/>
      <c r="AE133" s="712"/>
      <c r="AF133" s="710">
        <v>9.5</v>
      </c>
      <c r="AG133" s="711"/>
      <c r="AH133" s="711"/>
      <c r="AI133" s="711"/>
      <c r="AJ133" s="712"/>
      <c r="AK133" s="710">
        <v>9.1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n1QEgovn/E5/h5oh8pfC2wA6YM9CCl81EGrAbCD1jTx0v+StbQglUz08VIfT1hcWLVXnBJSRbP5vzHflUGs3cA==" saltValue="mHN/JXhx6mWaVWKHtLXFr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482</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PseEaB2fwJdrRdUsRteteNa8955zP8nOd6Y9WY0DmTI4k+plNegAjPLx3EZfPyCFiLhuq+PBZ84Eot65FhKSMg==" saltValue="flUVzmY8wTVYTImn/Mfy6Q=="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V14MsPq6spP1DLfXJgnGhpXUnEDHMZximu4ED0JK5GOcCqSawr/4R8ETB1FlG6ZNuKZSG3BUz6M2FZ6XDbtpw==" saltValue="NfBUOnzm07+dOf3kfKmZjA=="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484</v>
      </c>
      <c r="AL6" s="248"/>
      <c r="AM6" s="248"/>
      <c r="AN6" s="248"/>
    </row>
    <row r="7" spans="1:46" ht="13.5" customHeight="1" x14ac:dyDescent="0.15">
      <c r="A7" s="247"/>
      <c r="AK7" s="250"/>
      <c r="AL7" s="251"/>
      <c r="AM7" s="251"/>
      <c r="AN7" s="252"/>
      <c r="AO7" s="1105" t="s">
        <v>485</v>
      </c>
      <c r="AP7" s="253"/>
      <c r="AQ7" s="254" t="s">
        <v>486</v>
      </c>
      <c r="AR7" s="255"/>
    </row>
    <row r="8" spans="1:46" x14ac:dyDescent="0.15">
      <c r="A8" s="247"/>
      <c r="AK8" s="256"/>
      <c r="AL8" s="257"/>
      <c r="AM8" s="257"/>
      <c r="AN8" s="258"/>
      <c r="AO8" s="1106"/>
      <c r="AP8" s="259" t="s">
        <v>487</v>
      </c>
      <c r="AQ8" s="260" t="s">
        <v>488</v>
      </c>
      <c r="AR8" s="261" t="s">
        <v>489</v>
      </c>
    </row>
    <row r="9" spans="1:46" x14ac:dyDescent="0.15">
      <c r="A9" s="247"/>
      <c r="AK9" s="1117" t="s">
        <v>490</v>
      </c>
      <c r="AL9" s="1118"/>
      <c r="AM9" s="1118"/>
      <c r="AN9" s="1119"/>
      <c r="AO9" s="262">
        <v>11303957</v>
      </c>
      <c r="AP9" s="262">
        <v>107141</v>
      </c>
      <c r="AQ9" s="263">
        <v>81492</v>
      </c>
      <c r="AR9" s="264">
        <v>31.5</v>
      </c>
    </row>
    <row r="10" spans="1:46" ht="13.5" customHeight="1" x14ac:dyDescent="0.15">
      <c r="A10" s="247"/>
      <c r="AK10" s="1117" t="s">
        <v>491</v>
      </c>
      <c r="AL10" s="1118"/>
      <c r="AM10" s="1118"/>
      <c r="AN10" s="1119"/>
      <c r="AO10" s="265">
        <v>472682</v>
      </c>
      <c r="AP10" s="265">
        <v>4480</v>
      </c>
      <c r="AQ10" s="266">
        <v>7524</v>
      </c>
      <c r="AR10" s="267">
        <v>-40.5</v>
      </c>
    </row>
    <row r="11" spans="1:46" ht="13.5" customHeight="1" x14ac:dyDescent="0.15">
      <c r="A11" s="247"/>
      <c r="AK11" s="1117" t="s">
        <v>492</v>
      </c>
      <c r="AL11" s="1118"/>
      <c r="AM11" s="1118"/>
      <c r="AN11" s="1119"/>
      <c r="AO11" s="265" t="s">
        <v>493</v>
      </c>
      <c r="AP11" s="265" t="s">
        <v>493</v>
      </c>
      <c r="AQ11" s="266">
        <v>1686</v>
      </c>
      <c r="AR11" s="267" t="s">
        <v>493</v>
      </c>
    </row>
    <row r="12" spans="1:46" ht="13.5" customHeight="1" x14ac:dyDescent="0.15">
      <c r="A12" s="247"/>
      <c r="AK12" s="1117" t="s">
        <v>494</v>
      </c>
      <c r="AL12" s="1118"/>
      <c r="AM12" s="1118"/>
      <c r="AN12" s="1119"/>
      <c r="AO12" s="265" t="s">
        <v>493</v>
      </c>
      <c r="AP12" s="265" t="s">
        <v>493</v>
      </c>
      <c r="AQ12" s="266" t="s">
        <v>493</v>
      </c>
      <c r="AR12" s="267" t="s">
        <v>493</v>
      </c>
    </row>
    <row r="13" spans="1:46" ht="13.5" customHeight="1" x14ac:dyDescent="0.15">
      <c r="A13" s="247"/>
      <c r="AK13" s="1117" t="s">
        <v>495</v>
      </c>
      <c r="AL13" s="1118"/>
      <c r="AM13" s="1118"/>
      <c r="AN13" s="1119"/>
      <c r="AO13" s="265">
        <v>105674</v>
      </c>
      <c r="AP13" s="265">
        <v>1002</v>
      </c>
      <c r="AQ13" s="266">
        <v>2399</v>
      </c>
      <c r="AR13" s="267">
        <v>-58.2</v>
      </c>
    </row>
    <row r="14" spans="1:46" ht="13.5" customHeight="1" x14ac:dyDescent="0.15">
      <c r="A14" s="247"/>
      <c r="AK14" s="1117" t="s">
        <v>496</v>
      </c>
      <c r="AL14" s="1118"/>
      <c r="AM14" s="1118"/>
      <c r="AN14" s="1119"/>
      <c r="AO14" s="265">
        <v>239160</v>
      </c>
      <c r="AP14" s="265">
        <v>2267</v>
      </c>
      <c r="AQ14" s="266">
        <v>2696</v>
      </c>
      <c r="AR14" s="267">
        <v>-15.9</v>
      </c>
    </row>
    <row r="15" spans="1:46" ht="13.5" customHeight="1" x14ac:dyDescent="0.15">
      <c r="A15" s="247"/>
      <c r="AK15" s="1120" t="s">
        <v>497</v>
      </c>
      <c r="AL15" s="1121"/>
      <c r="AM15" s="1121"/>
      <c r="AN15" s="1122"/>
      <c r="AO15" s="265">
        <v>-881142</v>
      </c>
      <c r="AP15" s="265">
        <v>-8352</v>
      </c>
      <c r="AQ15" s="266">
        <v>-5149</v>
      </c>
      <c r="AR15" s="267">
        <v>62.2</v>
      </c>
    </row>
    <row r="16" spans="1:46" x14ac:dyDescent="0.15">
      <c r="A16" s="247"/>
      <c r="AK16" s="1120" t="s">
        <v>177</v>
      </c>
      <c r="AL16" s="1121"/>
      <c r="AM16" s="1121"/>
      <c r="AN16" s="1122"/>
      <c r="AO16" s="265">
        <v>11240331</v>
      </c>
      <c r="AP16" s="265">
        <v>106538</v>
      </c>
      <c r="AQ16" s="266">
        <v>90648</v>
      </c>
      <c r="AR16" s="267">
        <v>17.5</v>
      </c>
    </row>
    <row r="17" spans="1:46" x14ac:dyDescent="0.15">
      <c r="A17" s="247"/>
    </row>
    <row r="18" spans="1:46" x14ac:dyDescent="0.15">
      <c r="A18" s="247"/>
      <c r="AQ18" s="268"/>
      <c r="AR18" s="268"/>
    </row>
    <row r="19" spans="1:46" x14ac:dyDescent="0.15">
      <c r="A19" s="247"/>
      <c r="AK19" s="243" t="s">
        <v>498</v>
      </c>
    </row>
    <row r="20" spans="1:46" x14ac:dyDescent="0.15">
      <c r="A20" s="247"/>
      <c r="AK20" s="269"/>
      <c r="AL20" s="270"/>
      <c r="AM20" s="270"/>
      <c r="AN20" s="271"/>
      <c r="AO20" s="272" t="s">
        <v>499</v>
      </c>
      <c r="AP20" s="273" t="s">
        <v>500</v>
      </c>
      <c r="AQ20" s="274" t="s">
        <v>501</v>
      </c>
      <c r="AR20" s="275"/>
    </row>
    <row r="21" spans="1:46" s="248" customFormat="1" x14ac:dyDescent="0.15">
      <c r="A21" s="276"/>
      <c r="AK21" s="1123" t="s">
        <v>502</v>
      </c>
      <c r="AL21" s="1124"/>
      <c r="AM21" s="1124"/>
      <c r="AN21" s="1125"/>
      <c r="AO21" s="277">
        <v>10.02</v>
      </c>
      <c r="AP21" s="278">
        <v>8.09</v>
      </c>
      <c r="AQ21" s="279">
        <v>1.93</v>
      </c>
      <c r="AS21" s="280"/>
      <c r="AT21" s="276"/>
    </row>
    <row r="22" spans="1:46" s="248" customFormat="1" x14ac:dyDescent="0.15">
      <c r="A22" s="276"/>
      <c r="AK22" s="1123" t="s">
        <v>503</v>
      </c>
      <c r="AL22" s="1124"/>
      <c r="AM22" s="1124"/>
      <c r="AN22" s="1125"/>
      <c r="AO22" s="281">
        <v>97.4</v>
      </c>
      <c r="AP22" s="282">
        <v>97.7</v>
      </c>
      <c r="AQ22" s="283">
        <v>-0.3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504</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506</v>
      </c>
      <c r="AL29" s="248"/>
      <c r="AM29" s="248"/>
      <c r="AN29" s="248"/>
      <c r="AS29" s="290"/>
    </row>
    <row r="30" spans="1:46" ht="13.5" customHeight="1" x14ac:dyDescent="0.15">
      <c r="A30" s="247"/>
      <c r="AK30" s="250"/>
      <c r="AL30" s="251"/>
      <c r="AM30" s="251"/>
      <c r="AN30" s="252"/>
      <c r="AO30" s="1105" t="s">
        <v>485</v>
      </c>
      <c r="AP30" s="253"/>
      <c r="AQ30" s="254" t="s">
        <v>486</v>
      </c>
      <c r="AR30" s="255"/>
    </row>
    <row r="31" spans="1:46" x14ac:dyDescent="0.15">
      <c r="A31" s="247"/>
      <c r="AK31" s="256"/>
      <c r="AL31" s="257"/>
      <c r="AM31" s="257"/>
      <c r="AN31" s="258"/>
      <c r="AO31" s="1106"/>
      <c r="AP31" s="259" t="s">
        <v>487</v>
      </c>
      <c r="AQ31" s="260" t="s">
        <v>488</v>
      </c>
      <c r="AR31" s="261" t="s">
        <v>489</v>
      </c>
    </row>
    <row r="32" spans="1:46" ht="27" customHeight="1" x14ac:dyDescent="0.15">
      <c r="A32" s="247"/>
      <c r="AK32" s="1107" t="s">
        <v>507</v>
      </c>
      <c r="AL32" s="1108"/>
      <c r="AM32" s="1108"/>
      <c r="AN32" s="1109"/>
      <c r="AO32" s="291">
        <v>8768082</v>
      </c>
      <c r="AP32" s="291">
        <v>83106</v>
      </c>
      <c r="AQ32" s="292">
        <v>58155</v>
      </c>
      <c r="AR32" s="293">
        <v>42.9</v>
      </c>
    </row>
    <row r="33" spans="1:46" ht="13.5" customHeight="1" x14ac:dyDescent="0.15">
      <c r="A33" s="247"/>
      <c r="AK33" s="1107" t="s">
        <v>508</v>
      </c>
      <c r="AL33" s="1108"/>
      <c r="AM33" s="1108"/>
      <c r="AN33" s="1109"/>
      <c r="AO33" s="291" t="s">
        <v>493</v>
      </c>
      <c r="AP33" s="291" t="s">
        <v>493</v>
      </c>
      <c r="AQ33" s="292" t="s">
        <v>493</v>
      </c>
      <c r="AR33" s="293" t="s">
        <v>493</v>
      </c>
    </row>
    <row r="34" spans="1:46" ht="27" customHeight="1" x14ac:dyDescent="0.15">
      <c r="A34" s="247"/>
      <c r="AK34" s="1107" t="s">
        <v>509</v>
      </c>
      <c r="AL34" s="1108"/>
      <c r="AM34" s="1108"/>
      <c r="AN34" s="1109"/>
      <c r="AO34" s="291" t="s">
        <v>493</v>
      </c>
      <c r="AP34" s="291" t="s">
        <v>493</v>
      </c>
      <c r="AQ34" s="292">
        <v>24</v>
      </c>
      <c r="AR34" s="293" t="s">
        <v>493</v>
      </c>
    </row>
    <row r="35" spans="1:46" ht="27" customHeight="1" x14ac:dyDescent="0.15">
      <c r="A35" s="247"/>
      <c r="AK35" s="1107" t="s">
        <v>510</v>
      </c>
      <c r="AL35" s="1108"/>
      <c r="AM35" s="1108"/>
      <c r="AN35" s="1109"/>
      <c r="AO35" s="291">
        <v>2201516</v>
      </c>
      <c r="AP35" s="291">
        <v>20866</v>
      </c>
      <c r="AQ35" s="292">
        <v>14569</v>
      </c>
      <c r="AR35" s="293">
        <v>43.2</v>
      </c>
    </row>
    <row r="36" spans="1:46" ht="27" customHeight="1" x14ac:dyDescent="0.15">
      <c r="A36" s="247"/>
      <c r="AK36" s="1107" t="s">
        <v>511</v>
      </c>
      <c r="AL36" s="1108"/>
      <c r="AM36" s="1108"/>
      <c r="AN36" s="1109"/>
      <c r="AO36" s="291">
        <v>2881</v>
      </c>
      <c r="AP36" s="291">
        <v>27</v>
      </c>
      <c r="AQ36" s="292">
        <v>839</v>
      </c>
      <c r="AR36" s="293">
        <v>-96.8</v>
      </c>
    </row>
    <row r="37" spans="1:46" ht="13.5" customHeight="1" x14ac:dyDescent="0.15">
      <c r="A37" s="247"/>
      <c r="AK37" s="1107" t="s">
        <v>512</v>
      </c>
      <c r="AL37" s="1108"/>
      <c r="AM37" s="1108"/>
      <c r="AN37" s="1109"/>
      <c r="AO37" s="291">
        <v>114821</v>
      </c>
      <c r="AP37" s="291">
        <v>1088</v>
      </c>
      <c r="AQ37" s="292">
        <v>496</v>
      </c>
      <c r="AR37" s="293">
        <v>119.4</v>
      </c>
    </row>
    <row r="38" spans="1:46" ht="27" customHeight="1" x14ac:dyDescent="0.15">
      <c r="A38" s="247"/>
      <c r="AK38" s="1110" t="s">
        <v>513</v>
      </c>
      <c r="AL38" s="1111"/>
      <c r="AM38" s="1111"/>
      <c r="AN38" s="1112"/>
      <c r="AO38" s="294" t="s">
        <v>493</v>
      </c>
      <c r="AP38" s="294" t="s">
        <v>493</v>
      </c>
      <c r="AQ38" s="295">
        <v>2</v>
      </c>
      <c r="AR38" s="283" t="s">
        <v>493</v>
      </c>
      <c r="AS38" s="290"/>
    </row>
    <row r="39" spans="1:46" x14ac:dyDescent="0.15">
      <c r="A39" s="247"/>
      <c r="AK39" s="1110" t="s">
        <v>514</v>
      </c>
      <c r="AL39" s="1111"/>
      <c r="AM39" s="1111"/>
      <c r="AN39" s="1112"/>
      <c r="AO39" s="291">
        <v>-138681</v>
      </c>
      <c r="AP39" s="291">
        <v>-1314</v>
      </c>
      <c r="AQ39" s="292">
        <v>-3924</v>
      </c>
      <c r="AR39" s="293">
        <v>-66.5</v>
      </c>
      <c r="AS39" s="290"/>
    </row>
    <row r="40" spans="1:46" ht="27" customHeight="1" x14ac:dyDescent="0.15">
      <c r="A40" s="247"/>
      <c r="AK40" s="1107" t="s">
        <v>515</v>
      </c>
      <c r="AL40" s="1108"/>
      <c r="AM40" s="1108"/>
      <c r="AN40" s="1109"/>
      <c r="AO40" s="291">
        <v>-8126455</v>
      </c>
      <c r="AP40" s="291">
        <v>-77024</v>
      </c>
      <c r="AQ40" s="292">
        <v>-49778</v>
      </c>
      <c r="AR40" s="293">
        <v>54.7</v>
      </c>
      <c r="AS40" s="290"/>
    </row>
    <row r="41" spans="1:46" x14ac:dyDescent="0.15">
      <c r="A41" s="247"/>
      <c r="AK41" s="1113" t="s">
        <v>287</v>
      </c>
      <c r="AL41" s="1114"/>
      <c r="AM41" s="1114"/>
      <c r="AN41" s="1115"/>
      <c r="AO41" s="291">
        <v>2822164</v>
      </c>
      <c r="AP41" s="291">
        <v>26749</v>
      </c>
      <c r="AQ41" s="292">
        <v>20383</v>
      </c>
      <c r="AR41" s="293">
        <v>31.2</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516</v>
      </c>
    </row>
    <row r="48" spans="1:46" x14ac:dyDescent="0.15">
      <c r="A48" s="247"/>
      <c r="AK48" s="301" t="s">
        <v>517</v>
      </c>
      <c r="AL48" s="301"/>
      <c r="AM48" s="301"/>
      <c r="AN48" s="301"/>
      <c r="AO48" s="301"/>
      <c r="AP48" s="301"/>
      <c r="AQ48" s="302"/>
      <c r="AR48" s="301"/>
    </row>
    <row r="49" spans="1:44" ht="13.5" customHeight="1" x14ac:dyDescent="0.15">
      <c r="A49" s="247"/>
      <c r="AK49" s="303"/>
      <c r="AL49" s="304"/>
      <c r="AM49" s="1100" t="s">
        <v>485</v>
      </c>
      <c r="AN49" s="1102" t="s">
        <v>518</v>
      </c>
      <c r="AO49" s="1103"/>
      <c r="AP49" s="1103"/>
      <c r="AQ49" s="1103"/>
      <c r="AR49" s="1104"/>
    </row>
    <row r="50" spans="1:44" x14ac:dyDescent="0.15">
      <c r="A50" s="247"/>
      <c r="AK50" s="305"/>
      <c r="AL50" s="306"/>
      <c r="AM50" s="1101"/>
      <c r="AN50" s="307" t="s">
        <v>519</v>
      </c>
      <c r="AO50" s="308" t="s">
        <v>520</v>
      </c>
      <c r="AP50" s="309" t="s">
        <v>521</v>
      </c>
      <c r="AQ50" s="310" t="s">
        <v>522</v>
      </c>
      <c r="AR50" s="311" t="s">
        <v>523</v>
      </c>
    </row>
    <row r="51" spans="1:44" x14ac:dyDescent="0.15">
      <c r="A51" s="247"/>
      <c r="AK51" s="303" t="s">
        <v>524</v>
      </c>
      <c r="AL51" s="304"/>
      <c r="AM51" s="312">
        <v>6682919</v>
      </c>
      <c r="AN51" s="313">
        <v>58826</v>
      </c>
      <c r="AO51" s="314">
        <v>-25.6</v>
      </c>
      <c r="AP51" s="315">
        <v>72756</v>
      </c>
      <c r="AQ51" s="316">
        <v>1</v>
      </c>
      <c r="AR51" s="317">
        <v>-26.6</v>
      </c>
    </row>
    <row r="52" spans="1:44" x14ac:dyDescent="0.15">
      <c r="A52" s="247"/>
      <c r="AK52" s="318"/>
      <c r="AL52" s="319" t="s">
        <v>525</v>
      </c>
      <c r="AM52" s="320">
        <v>4258471</v>
      </c>
      <c r="AN52" s="321">
        <v>37485</v>
      </c>
      <c r="AO52" s="322">
        <v>-16</v>
      </c>
      <c r="AP52" s="323">
        <v>32117</v>
      </c>
      <c r="AQ52" s="324">
        <v>-5.9</v>
      </c>
      <c r="AR52" s="325">
        <v>-10.1</v>
      </c>
    </row>
    <row r="53" spans="1:44" x14ac:dyDescent="0.15">
      <c r="A53" s="247"/>
      <c r="AK53" s="303" t="s">
        <v>526</v>
      </c>
      <c r="AL53" s="304"/>
      <c r="AM53" s="312">
        <v>5900093</v>
      </c>
      <c r="AN53" s="313">
        <v>52777</v>
      </c>
      <c r="AO53" s="314">
        <v>-10.3</v>
      </c>
      <c r="AP53" s="315">
        <v>62281</v>
      </c>
      <c r="AQ53" s="316">
        <v>-14.4</v>
      </c>
      <c r="AR53" s="317">
        <v>4.0999999999999996</v>
      </c>
    </row>
    <row r="54" spans="1:44" x14ac:dyDescent="0.15">
      <c r="A54" s="247"/>
      <c r="AK54" s="318"/>
      <c r="AL54" s="319" t="s">
        <v>525</v>
      </c>
      <c r="AM54" s="320">
        <v>3368194</v>
      </c>
      <c r="AN54" s="321">
        <v>30129</v>
      </c>
      <c r="AO54" s="322">
        <v>-19.600000000000001</v>
      </c>
      <c r="AP54" s="323">
        <v>38152</v>
      </c>
      <c r="AQ54" s="324">
        <v>18.8</v>
      </c>
      <c r="AR54" s="325">
        <v>-38.4</v>
      </c>
    </row>
    <row r="55" spans="1:44" x14ac:dyDescent="0.15">
      <c r="A55" s="247"/>
      <c r="AK55" s="303" t="s">
        <v>527</v>
      </c>
      <c r="AL55" s="304"/>
      <c r="AM55" s="312">
        <v>8991991</v>
      </c>
      <c r="AN55" s="313">
        <v>81971</v>
      </c>
      <c r="AO55" s="314">
        <v>55.3</v>
      </c>
      <c r="AP55" s="315">
        <v>58940</v>
      </c>
      <c r="AQ55" s="316">
        <v>-5.4</v>
      </c>
      <c r="AR55" s="317">
        <v>60.7</v>
      </c>
    </row>
    <row r="56" spans="1:44" x14ac:dyDescent="0.15">
      <c r="A56" s="247"/>
      <c r="AK56" s="318"/>
      <c r="AL56" s="319" t="s">
        <v>525</v>
      </c>
      <c r="AM56" s="320">
        <v>4772372</v>
      </c>
      <c r="AN56" s="321">
        <v>43505</v>
      </c>
      <c r="AO56" s="322">
        <v>44.4</v>
      </c>
      <c r="AP56" s="323">
        <v>33486</v>
      </c>
      <c r="AQ56" s="324">
        <v>-12.2</v>
      </c>
      <c r="AR56" s="325">
        <v>56.6</v>
      </c>
    </row>
    <row r="57" spans="1:44" x14ac:dyDescent="0.15">
      <c r="A57" s="247"/>
      <c r="AK57" s="303" t="s">
        <v>528</v>
      </c>
      <c r="AL57" s="304"/>
      <c r="AM57" s="312">
        <v>7265823</v>
      </c>
      <c r="AN57" s="313">
        <v>67554</v>
      </c>
      <c r="AO57" s="314">
        <v>-17.600000000000001</v>
      </c>
      <c r="AP57" s="315">
        <v>57336</v>
      </c>
      <c r="AQ57" s="316">
        <v>-2.7</v>
      </c>
      <c r="AR57" s="317">
        <v>-14.9</v>
      </c>
    </row>
    <row r="58" spans="1:44" x14ac:dyDescent="0.15">
      <c r="A58" s="247"/>
      <c r="AK58" s="318"/>
      <c r="AL58" s="319" t="s">
        <v>525</v>
      </c>
      <c r="AM58" s="320">
        <v>4084683</v>
      </c>
      <c r="AN58" s="321">
        <v>37978</v>
      </c>
      <c r="AO58" s="322">
        <v>-12.7</v>
      </c>
      <c r="AP58" s="323">
        <v>34481</v>
      </c>
      <c r="AQ58" s="324">
        <v>3</v>
      </c>
      <c r="AR58" s="325">
        <v>-15.7</v>
      </c>
    </row>
    <row r="59" spans="1:44" x14ac:dyDescent="0.15">
      <c r="A59" s="247"/>
      <c r="AK59" s="303" t="s">
        <v>529</v>
      </c>
      <c r="AL59" s="304"/>
      <c r="AM59" s="312">
        <v>7188332</v>
      </c>
      <c r="AN59" s="313">
        <v>68133</v>
      </c>
      <c r="AO59" s="314">
        <v>0.9</v>
      </c>
      <c r="AP59" s="315">
        <v>69665</v>
      </c>
      <c r="AQ59" s="316">
        <v>21.5</v>
      </c>
      <c r="AR59" s="317">
        <v>-20.6</v>
      </c>
    </row>
    <row r="60" spans="1:44" x14ac:dyDescent="0.15">
      <c r="A60" s="247"/>
      <c r="AK60" s="318"/>
      <c r="AL60" s="319" t="s">
        <v>525</v>
      </c>
      <c r="AM60" s="320">
        <v>3211784</v>
      </c>
      <c r="AN60" s="321">
        <v>30442</v>
      </c>
      <c r="AO60" s="322">
        <v>-19.8</v>
      </c>
      <c r="AP60" s="323">
        <v>39225</v>
      </c>
      <c r="AQ60" s="324">
        <v>13.8</v>
      </c>
      <c r="AR60" s="325">
        <v>-33.6</v>
      </c>
    </row>
    <row r="61" spans="1:44" x14ac:dyDescent="0.15">
      <c r="A61" s="247"/>
      <c r="AK61" s="303" t="s">
        <v>530</v>
      </c>
      <c r="AL61" s="326"/>
      <c r="AM61" s="312">
        <v>7205832</v>
      </c>
      <c r="AN61" s="313">
        <v>65852</v>
      </c>
      <c r="AO61" s="314">
        <v>0.5</v>
      </c>
      <c r="AP61" s="315">
        <v>64196</v>
      </c>
      <c r="AQ61" s="327">
        <v>0</v>
      </c>
      <c r="AR61" s="317">
        <v>0.5</v>
      </c>
    </row>
    <row r="62" spans="1:44" x14ac:dyDescent="0.15">
      <c r="A62" s="247"/>
      <c r="AK62" s="318"/>
      <c r="AL62" s="319" t="s">
        <v>525</v>
      </c>
      <c r="AM62" s="320">
        <v>3939101</v>
      </c>
      <c r="AN62" s="321">
        <v>35908</v>
      </c>
      <c r="AO62" s="322">
        <v>-4.7</v>
      </c>
      <c r="AP62" s="323">
        <v>35492</v>
      </c>
      <c r="AQ62" s="324">
        <v>3.5</v>
      </c>
      <c r="AR62" s="325">
        <v>-8.1999999999999993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UdE5X/cibJ5XFs9kezlVNhXS8+GsBSJDaqJ/Kz6WImY+Hx1VIYyZpn/oqsz5oHMXNlJou4LhGigEUjkvcH6E+g==" saltValue="bINVeocr/pTw/bvjct4jo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pageSetUpPr fitToPage="1"/>
  </sheetPr>
  <dimension ref="A1:DU121"/>
  <sheetViews>
    <sheetView showGridLines="0" topLeftCell="A58" zoomScale="70" zoomScaleNormal="70" zoomScaleSheetLayoutView="55" workbookViewId="0">
      <selection activeCell="AD58" sqref="AD58"/>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482</v>
      </c>
    </row>
    <row r="121" spans="125:125" ht="13.5" hidden="1" customHeight="1" x14ac:dyDescent="0.15">
      <c r="DU121" s="241"/>
    </row>
  </sheetData>
  <sheetProtection algorithmName="SHA-512" hashValue="Ct96Ym5DUY3kdF3wAIdpb4T4GfzNypK7CFb9YnLZOLWNwijjXd0Kj2lPJRoYN1iHJwvwhpxCxSBCq9zNhF09Qg==" saltValue="UXuLlmaaZes4y90oD2mZ4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EL116"/>
  <sheetViews>
    <sheetView showGridLines="0" topLeftCell="A81"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482</v>
      </c>
    </row>
  </sheetData>
  <sheetProtection algorithmName="SHA-512" hashValue="wf3T1bjnJ8domVF5iHOfLwIWGcbSP2Cr3Txj6lJqUrpO3kcRyantWvlpNevnzzulD7z8oLt/WY7t8MswDIvgww==" saltValue="u7pNFADFgTUpTW3TUNqeb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C000"/>
    <pageSetUpPr fitToPage="1"/>
  </sheetPr>
  <dimension ref="B1:J50"/>
  <sheetViews>
    <sheetView showGridLines="0" topLeftCell="A28"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26" t="s">
        <v>3</v>
      </c>
      <c r="D47" s="1126"/>
      <c r="E47" s="1127"/>
      <c r="F47" s="11">
        <v>6.94</v>
      </c>
      <c r="G47" s="12">
        <v>9.4499999999999993</v>
      </c>
      <c r="H47" s="12">
        <v>9.26</v>
      </c>
      <c r="I47" s="12">
        <v>8.5</v>
      </c>
      <c r="J47" s="13">
        <v>9.1300000000000008</v>
      </c>
    </row>
    <row r="48" spans="2:10" ht="57.75" customHeight="1" x14ac:dyDescent="0.15">
      <c r="B48" s="14"/>
      <c r="C48" s="1128" t="s">
        <v>4</v>
      </c>
      <c r="D48" s="1128"/>
      <c r="E48" s="1129"/>
      <c r="F48" s="15">
        <v>10.35</v>
      </c>
      <c r="G48" s="16">
        <v>10.14</v>
      </c>
      <c r="H48" s="16">
        <v>11.07</v>
      </c>
      <c r="I48" s="16">
        <v>9.98</v>
      </c>
      <c r="J48" s="17">
        <v>7.64</v>
      </c>
    </row>
    <row r="49" spans="2:10" ht="57.75" customHeight="1" thickBot="1" x14ac:dyDescent="0.2">
      <c r="B49" s="18"/>
      <c r="C49" s="1130" t="s">
        <v>5</v>
      </c>
      <c r="D49" s="1130"/>
      <c r="E49" s="1131"/>
      <c r="F49" s="19">
        <v>5.88</v>
      </c>
      <c r="G49" s="20">
        <v>2.59</v>
      </c>
      <c r="H49" s="20">
        <v>0.39</v>
      </c>
      <c r="I49" s="20" t="s">
        <v>537</v>
      </c>
      <c r="J49" s="21" t="s">
        <v>538</v>
      </c>
    </row>
    <row r="50" spans="2:10" x14ac:dyDescent="0.15"/>
  </sheetData>
  <sheetProtection algorithmName="SHA-512" hashValue="1lfzpYuc1pUTP3Z05POpqK0mVowB7kavrMSMa1rxwP63+rqMYj8XrRd1xKpunjDHH4UGbgBPrbv8SAYTeQeKHQ==" saltValue="KeJw8uAsdgBiSIA8jDfkS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