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ity.ichinoseki.iwate.jp\FileShare\R07\部課共有\市長部局\上下水道部\経営総務課\下水道経営係\02_決算\03_経営比較分析表\R06決算\ＨＰ公開用\"/>
    </mc:Choice>
  </mc:AlternateContent>
  <xr:revisionPtr revIDLastSave="0" documentId="13_ncr:1_{F2058BAF-EAD3-4749-A9EE-3A3C290A60E3}" xr6:coauthVersionLast="47" xr6:coauthVersionMax="47" xr10:uidLastSave="{00000000-0000-0000-0000-000000000000}"/>
  <workbookProtection workbookAlgorithmName="SHA-512" workbookHashValue="KWI7ITYejtrxEd4lP75WWD+xiqcRU4z3naBUUSd2auVJCoA9wXRq9GvDBLWstntNBuJAHZqfpOX/OibpTCJzOQ==" workbookSaltValue="pv71ntZ5kFk31J3YLT1hv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E85" i="4"/>
  <c r="AT10" i="4"/>
  <c r="AL10" i="4"/>
  <c r="I10"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<sst xmlns="http://schemas.openxmlformats.org/spreadsheetml/2006/main" count="231" uniqueCount="116">
  <si>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</si>
  <si>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</si>
  <si>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</si>
  <si>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</si>
  <si>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</si>
  <si>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</si>
  <si>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</si>
  <si>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</si>
  <si>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</si>
  <si>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</si>
  <si>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</si>
  <si>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</si>
  <si>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</si>
  <si>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</si>
  <si>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</si>
  <si>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</si>
  <si>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</si>
  <si>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</si>
  <si>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</si>
  <si>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</si>
  <si>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</si>
  <si>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</si>
  <si>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</si>
  <si>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</si>
  <si>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</si>
  <si>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</si>
  <si>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</si>
  <si>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</si>
  <si>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</si>
  <si>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</si>
  <si>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</si>
  <si>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</si>
  <si>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</si>
  <si>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</si>
  <si>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</si>
  <si>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</si>
  <si>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</si>
  <si>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</si>
  <si>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</si>
  <si>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</si>
  <si>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</si>
  <si>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</si>
  <si>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</si>
  <si>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</si>
  <si>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</si>
  <si>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</si>
  <si>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</si>
  <si>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</si>
  <si>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</si>
  <si>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</si>
  <si>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</si>
  <si>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</si>
  <si>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</si>
  <si>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</si>
  <si>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</si>
  <si>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</si>
  <si>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</si>
  <si>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</si>
  <si>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</si>
  <si>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</si>
  <si>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</si>
  <si>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</si>
  <si>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</si>
  <si>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</si>
  <si>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</si>
  <si>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</si>
  <si>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</si>
  <si>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</si>
  <si>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</si>
  <si>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</si>
  <si>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</si>
  <si>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</si>
  <si>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</si>
  <si>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</si>
  <si>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</si>
  <si>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</si>
  <si>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</si>
  <si>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</si>
  <si>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</si>
  <si>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</si>
  <si>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</si>
  <si>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</si>
  <si>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</si>
  <si>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</si>
  <si>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</si>
  <si>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</si>
  <si>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</si>
  <si>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</si>
  <si>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</si>
  <si>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</si>
  <si>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</si>
  <si>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</si>
  <si>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</si>
  <si>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</si>
  <si>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</si>
  <si>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</si>
  <si>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一関市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</si>
  <si>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</si>
  <si>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</si>
  <si>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</si>
  <si>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</si>
  <si>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</si>
  <si>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</si>
  <si>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</si>
  <si>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</si>
  <si>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</si>
  <si>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</si>
  <si>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</si>
  <si>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</si>
  <si>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</si>
  <si>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</si>
  <si>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</si>
  <si>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</si>
  <si>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老朽化の状況は、全体的に類似団体平均・全国平均を下回っている状況であるが、今後、老朽化に伴う施設の更新改修が増加することが見込まれることから、ストックマネジメント計画を基に計画的な実施を進めていく。</t>
  </si>
  <si>
    <t>　令和２年度の法適化から５回目の決算となった。
　経常収支比率は100％を超えて推移しており、類似団体平均・全国平均を上回ってはいるものの、他会計繰入金に依存している状況であり、毎年徐々に減少傾向となっている。
　流動比率は、類似団体平均・全国平均を大きく下回っており、企業債償還分の割合が大きい状況となっている。
　企業債残高対事業規模比率は、類似団体平均を若干下回っている状況にあり、徐々に企業債償還が進んでいる状況にある。未普及対策事業の実施により当面は高水準が続くと見込まれるが、長期的な財政見通しを踏まえ、適切に企業債残高の管理を行っていく。
　経費回収率は、類似団体平均並みとなっているが、他会計繰入金に依存している状況である。
　汚水処理原価は、類似団体平均・全国平均を大きく上回っており、要因として、水洗化率が低いこと、地理的要因等により整備費が大きく資本費が高いこと等が考えられる。
　施設利用率は、類似団体平均・全国平均を大きく下回っていることから、水洗化率の向上に向けたさらなる取り組みや処理施設のダウンサイジング等を図っていく必要がある。
　水洗化率は、類似団体平均・全国平均を下回っていることから、更なる普及活動を通じ向上させていく必要がある。</t>
    <rPh sb="37" eb="38">
      <t>コ</t>
    </rPh>
    <rPh sb="40" eb="42">
      <t>スイイ</t>
    </rPh>
    <rPh sb="89" eb="91">
      <t>マイトシ</t>
    </rPh>
    <rPh sb="91" eb="93">
      <t>ジョジョ</t>
    </rPh>
    <rPh sb="94" eb="96">
      <t>ゲンショウ</t>
    </rPh>
    <rPh sb="96" eb="98">
      <t>ケイコウ</t>
    </rPh>
    <rPh sb="135" eb="137">
      <t>キギョウ</t>
    </rPh>
    <rPh sb="137" eb="138">
      <t>サイ</t>
    </rPh>
    <rPh sb="138" eb="140">
      <t>ショウカン</t>
    </rPh>
    <rPh sb="140" eb="141">
      <t>ブン</t>
    </rPh>
    <rPh sb="142" eb="144">
      <t>ワリアイ</t>
    </rPh>
    <rPh sb="145" eb="146">
      <t>オオ</t>
    </rPh>
    <rPh sb="148" eb="150">
      <t>ジョウキョウ</t>
    </rPh>
    <phoneticPr fontId="4"/>
  </si>
  <si>
    <t>　令和２年度の法適化から５回目の決算となった。
　当市の公共下水道は市街地に位置し、人口密度が比較的高い地域であるが、処理区域人口が年々減少しており、今後は更に減少傾向になると予想されるため、将来のサービス需要を見据え、効率的な維持管理に努める必要がある。
　経常収支比率や経費回収率は、類似団体平均・全国平均並みとなったが、他会計繰入金に依存している状況であり、物価高騰により委託費等の営業費用も増加しているため、使用料収入の確保や費用の節減に継続して努めていく必要がある。
　汚水処理計画及び経営戦略については、令和４年度に見直しをしているが、次期改定（令和９年度）を見据え、使用料改定を含む経営健全化に向けた取組みを計画的に進めていく。
　職員の人材確保については、公営企業のみならず自治体としての課題（特に技師）となっている。</t>
    <rPh sb="25" eb="27">
      <t>トウシ</t>
    </rPh>
    <rPh sb="28" eb="30">
      <t>コウキョウ</t>
    </rPh>
    <rPh sb="30" eb="33">
      <t>ゲスイドウ</t>
    </rPh>
    <rPh sb="34" eb="37">
      <t>シガイチ</t>
    </rPh>
    <rPh sb="38" eb="40">
      <t>イチ</t>
    </rPh>
    <rPh sb="42" eb="44">
      <t>ジンコウ</t>
    </rPh>
    <rPh sb="44" eb="46">
      <t>ミツド</t>
    </rPh>
    <rPh sb="47" eb="50">
      <t>ヒカクテキ</t>
    </rPh>
    <rPh sb="50" eb="51">
      <t>タカ</t>
    </rPh>
    <rPh sb="52" eb="54">
      <t>チイキ</t>
    </rPh>
    <rPh sb="59" eb="61">
      <t>ショリ</t>
    </rPh>
    <rPh sb="61" eb="63">
      <t>クイキ</t>
    </rPh>
    <rPh sb="63" eb="65">
      <t>ジンコウ</t>
    </rPh>
    <rPh sb="66" eb="68">
      <t>ネンネン</t>
    </rPh>
    <rPh sb="68" eb="70">
      <t>ゲンショウ</t>
    </rPh>
    <rPh sb="75" eb="77">
      <t>コンゴ</t>
    </rPh>
    <rPh sb="78" eb="79">
      <t>サラ</t>
    </rPh>
    <rPh sb="182" eb="184">
      <t>ブッカ</t>
    </rPh>
    <rPh sb="184" eb="186">
      <t>コウトウ</t>
    </rPh>
    <rPh sb="258" eb="260">
      <t>レイワ</t>
    </rPh>
    <rPh sb="261" eb="263">
      <t>ネンド</t>
    </rPh>
    <rPh sb="274" eb="276">
      <t>ジキ</t>
    </rPh>
    <rPh sb="276" eb="278">
      <t>カイテイ</t>
    </rPh>
    <rPh sb="279" eb="281">
      <t>レイワ</t>
    </rPh>
    <rPh sb="282" eb="284">
      <t>ネンド</t>
    </rPh>
    <rPh sb="286" eb="288">
      <t>ミス</t>
    </rPh>
    <rPh sb="323" eb="325">
      <t>ショクイン</t>
    </rPh>
    <rPh sb="326" eb="328">
      <t>ジンザイ</t>
    </rPh>
    <rPh sb="328" eb="330">
      <t>カクホ</t>
    </rPh>
    <rPh sb="336" eb="338">
      <t>コウエイ</t>
    </rPh>
    <rPh sb="338" eb="340">
      <t>キギョウ</t>
    </rPh>
    <rPh sb="345" eb="348">
      <t>ジチタイ</t>
    </rPh>
    <rPh sb="352" eb="354">
      <t>カダイ</t>
    </rPh>
    <rPh sb="355" eb="356">
      <t>トク</t>
    </rPh>
    <rPh sb="357" eb="359">
      <t>ギシ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</si>
</sst>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0.11</c:v>
                </c:pt>
                <c:pt idx="2">
                  <c:v>0.11</c:v>
                </c:pt>
                <c:pt idx="3">
                  <c:v>0.08</c:v>
                </c:pt>
                <c:pt idx="4" formatCode="#,##0.00;&quot;△&quot;#,##0.00">
                  <c:v>0</c:v>
                </c:pt>
              </c:numCache>
            </c:numRef>
          </c:val>
          <c:extLst>
            <c:ext xmlns:c16="http://schemas.microsoft.com/office/drawing/2014/chart" uri="{C3380CC4-5D6E-409C-BE32-E72D297353CC}">
              <c16:uniqueId val="{00000000-A7CD-40AD-8E1D-C80FD74EB5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A7CD-40AD-8E1D-C80FD74EB5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32.659999999999997</c:v>
                </c:pt>
                <c:pt idx="1">
                  <c:v>33.97</c:v>
                </c:pt>
                <c:pt idx="2">
                  <c:v>34.56</c:v>
                </c:pt>
                <c:pt idx="3">
                  <c:v>34.909999999999997</c:v>
                </c:pt>
                <c:pt idx="4">
                  <c:v>35.94</c:v>
                </c:pt>
              </c:numCache>
            </c:numRef>
          </c:val>
          <c:extLst>
            <c:ext xmlns:c16="http://schemas.microsoft.com/office/drawing/2014/chart" uri="{C3380CC4-5D6E-409C-BE32-E72D297353CC}">
              <c16:uniqueId val="{00000000-CB73-4FB3-BDAB-98375FFF4C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B73-4FB3-BDAB-98375FFF4C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87.97</c:v>
                </c:pt>
                <c:pt idx="1">
                  <c:v>88.99</c:v>
                </c:pt>
                <c:pt idx="2">
                  <c:v>87.65</c:v>
                </c:pt>
                <c:pt idx="3">
                  <c:v>88.8</c:v>
                </c:pt>
                <c:pt idx="4">
                  <c:v>89.47</c:v>
                </c:pt>
              </c:numCache>
            </c:numRef>
          </c:val>
          <c:extLst>
            <c:ext xmlns:c16="http://schemas.microsoft.com/office/drawing/2014/chart" uri="{C3380CC4-5D6E-409C-BE32-E72D297353CC}">
              <c16:uniqueId val="{00000000-657A-4C47-878A-04EA449F0C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657A-4C47-878A-04EA449F0C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109.57</c:v>
                </c:pt>
                <c:pt idx="1">
                  <c:v>108.44</c:v>
                </c:pt>
                <c:pt idx="2">
                  <c:v>108.71</c:v>
                </c:pt>
                <c:pt idx="3">
                  <c:v>108.58</c:v>
                </c:pt>
                <c:pt idx="4">
                  <c:v>107.95</c:v>
                </c:pt>
              </c:numCache>
            </c:numRef>
          </c:val>
          <c:extLst>
            <c:ext xmlns:c16="http://schemas.microsoft.com/office/drawing/2014/chart" uri="{C3380CC4-5D6E-409C-BE32-E72D297353CC}">
              <c16:uniqueId val="{00000000-ED33-4082-820D-51767F80E3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ED33-4082-820D-51767F80E3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2.68</c:v>
                </c:pt>
                <c:pt idx="1">
                  <c:v>5.64</c:v>
                </c:pt>
                <c:pt idx="2">
                  <c:v>8.1199999999999992</c:v>
                </c:pt>
                <c:pt idx="3">
                  <c:v>10.47</c:v>
                </c:pt>
                <c:pt idx="4">
                  <c:v>12.8</c:v>
                </c:pt>
              </c:numCache>
            </c:numRef>
          </c:val>
          <c:extLst>
            <c:ext xmlns:c16="http://schemas.microsoft.com/office/drawing/2014/chart" uri="{C3380CC4-5D6E-409C-BE32-E72D297353CC}">
              <c16:uniqueId val="{00000000-491A-4FBF-9DE9-91DF8DEBEB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491A-4FBF-9DE9-91DF8DEBEB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4C-41E7-B702-0ECBFFE87C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B4C-41E7-B702-0ECBFFE87C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35-4A77-890E-28E7CA5710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0735-4A77-890E-28E7CA5710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30.5</c:v>
                </c:pt>
                <c:pt idx="1">
                  <c:v>39.700000000000003</c:v>
                </c:pt>
                <c:pt idx="2">
                  <c:v>38.380000000000003</c:v>
                </c:pt>
                <c:pt idx="3">
                  <c:v>45</c:v>
                </c:pt>
                <c:pt idx="4">
                  <c:v>38.81</c:v>
                </c:pt>
              </c:numCache>
            </c:numRef>
          </c:val>
          <c:extLst>
            <c:ext xmlns:c16="http://schemas.microsoft.com/office/drawing/2014/chart" uri="{C3380CC4-5D6E-409C-BE32-E72D297353CC}">
              <c16:uniqueId val="{00000000-70C4-4CA0-8F70-46A8B27A61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0C4-4CA0-8F70-46A8B27A61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906.55</c:v>
                </c:pt>
                <c:pt idx="1">
                  <c:v>709.27</c:v>
                </c:pt>
                <c:pt idx="2">
                  <c:v>854.33</c:v>
                </c:pt>
                <c:pt idx="3">
                  <c:v>705.3</c:v>
                </c:pt>
                <c:pt idx="4">
                  <c:v>669.43</c:v>
                </c:pt>
              </c:numCache>
            </c:numRef>
          </c:val>
          <c:extLst>
            <c:ext xmlns:c16="http://schemas.microsoft.com/office/drawing/2014/chart" uri="{C3380CC4-5D6E-409C-BE32-E72D297353CC}">
              <c16:uniqueId val="{00000000-ADD2-48C2-BA62-C55A6821B4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DD2-48C2-BA62-C55A6821B4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95.85</c:v>
                </c:pt>
                <c:pt idx="1">
                  <c:v>96.38</c:v>
                </c:pt>
                <c:pt idx="2">
                  <c:v>100.8</c:v>
                </c:pt>
                <c:pt idx="3">
                  <c:v>100.28</c:v>
                </c:pt>
                <c:pt idx="4">
                  <c:v>99.58</c:v>
                </c:pt>
              </c:numCache>
            </c:numRef>
          </c:val>
          <c:extLst>
            <c:ext xmlns:c16="http://schemas.microsoft.com/office/drawing/2014/chart" uri="{C3380CC4-5D6E-409C-BE32-E72D297353CC}">
              <c16:uniqueId val="{00000000-05A1-41B6-B7A8-8C0E052573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5A1-41B6-B7A8-8C0E052573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180.82</c:v>
                </c:pt>
                <c:pt idx="1">
                  <c:v>180.55</c:v>
                </c:pt>
                <c:pt idx="2">
                  <c:v>173.27</c:v>
                </c:pt>
                <c:pt idx="3">
                  <c:v>174.76</c:v>
                </c:pt>
                <c:pt idx="4">
                  <c:v>176.26</c:v>
                </c:pt>
              </c:numCache>
            </c:numRef>
          </c:val>
          <c:extLst>
            <c:ext xmlns:c16="http://schemas.microsoft.com/office/drawing/2014/chart" uri="{C3380CC4-5D6E-409C-BE32-E72D297353CC}">
              <c16:uniqueId val="{00000000-3ECD-4A16-B9F6-5781E323FF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3ECD-4A16-B9F6-5781E323FF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45"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岩手県　一関市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105505</v>
      </c>
      <c r="AM8" s="44"/>
      <c r="AN8" s="44"/>
      <c r="AO8" s="44"/>
      <c r="AP8" s="44"/>
      <c r="AQ8" s="44"/>
      <c r="AR8" s="44"/>
      <c r="AS8" s="44"/>
      <c r="AT8" s="45">
        <f>データ!T6</f>
        <v>1256.42</v>
      </c>
      <c r="AU8" s="45"/>
      <c r="AV8" s="45"/>
      <c r="AW8" s="45"/>
      <c r="AX8" s="45"/>
      <c r="AY8" s="45"/>
      <c r="AZ8" s="45"/>
      <c r="BA8" s="45"/>
      <c r="BB8" s="45">
        <f>データ!U6</f>
        <v>83.97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59.27</v>
      </c>
      <c r="J10" s="45"/>
      <c r="K10" s="45"/>
      <c r="L10" s="45"/>
      <c r="M10" s="45"/>
      <c r="N10" s="45"/>
      <c r="O10" s="45"/>
      <c r="P10" s="45">
        <f>データ!P6</f>
        <v>37.11</v>
      </c>
      <c r="Q10" s="45"/>
      <c r="R10" s="45"/>
      <c r="S10" s="45"/>
      <c r="T10" s="45"/>
      <c r="U10" s="45"/>
      <c r="V10" s="45"/>
      <c r="W10" s="45">
        <f>データ!Q6</f>
        <v>95.75</v>
      </c>
      <c r="X10" s="45"/>
      <c r="Y10" s="45"/>
      <c r="Z10" s="45"/>
      <c r="AA10" s="45"/>
      <c r="AB10" s="45"/>
      <c r="AC10" s="45"/>
      <c r="AD10" s="44">
        <f>データ!R6</f>
        <v>3300</v>
      </c>
      <c r="AE10" s="44"/>
      <c r="AF10" s="44"/>
      <c r="AG10" s="44"/>
      <c r="AH10" s="44"/>
      <c r="AI10" s="44"/>
      <c r="AJ10" s="44"/>
      <c r="AK10" s="2"/>
      <c r="AL10" s="44">
        <f>データ!V6</f>
        <v>38779</v>
      </c>
      <c r="AM10" s="44"/>
      <c r="AN10" s="44"/>
      <c r="AO10" s="44"/>
      <c r="AP10" s="44"/>
      <c r="AQ10" s="44"/>
      <c r="AR10" s="44"/>
      <c r="AS10" s="44"/>
      <c r="AT10" s="45">
        <f>データ!W6</f>
        <v>15.86</v>
      </c>
      <c r="AU10" s="45"/>
      <c r="AV10" s="45"/>
      <c r="AW10" s="45"/>
      <c r="AX10" s="45"/>
      <c r="AY10" s="45"/>
      <c r="AZ10" s="45"/>
      <c r="BA10" s="45"/>
      <c r="BB10" s="45">
        <f>データ!X6</f>
        <v>2445.08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1Aosgw6Ml3xY1DHKMmP9I4mjexqE7C8f1HZsqtdCqYW+wI6Objfk7KSoqHTYYdTnKZfgoIeLSKX0oL43mHcfg==" saltValue="HHWYvH7j5MeBAxUrNzgq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32093</v>
      </c>
      <c r="D6" s="19">
        <f t="shared" si="3"/>
        <v>46</v>
      </c>
      <c r="E6" s="19">
        <f t="shared" si="3"/>
        <v>17</v>
      </c>
      <c r="F6" s="19">
        <f t="shared" si="3"/>
        <v>1</v>
      </c>
      <c r="G6" s="19">
        <f t="shared" si="3"/>
        <v>0</v>
      </c>
      <c r="H6" s="19" t="str">
        <f t="shared" si="3"/>
        <v>岩手県　一関市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59.27</v>
      </c>
      <c r="P6" s="20">
        <f t="shared" si="3"/>
        <v>37.11</v>
      </c>
      <c r="Q6" s="20">
        <f t="shared" si="3"/>
        <v>95.75</v>
      </c>
      <c r="R6" s="20">
        <f t="shared" si="3"/>
        <v>3300</v>
      </c>
      <c r="S6" s="20">
        <f t="shared" si="3"/>
        <v>105505</v>
      </c>
      <c r="T6" s="20">
        <f t="shared" si="3"/>
        <v>1256.42</v>
      </c>
      <c r="U6" s="20">
        <f t="shared" si="3"/>
        <v>83.97</v>
      </c>
      <c r="V6" s="20">
        <f t="shared" si="3"/>
        <v>38779</v>
      </c>
      <c r="W6" s="20">
        <f t="shared" si="3"/>
        <v>15.86</v>
      </c>
      <c r="X6" s="20">
        <f t="shared" si="3"/>
        <v>2445.08</v>
      </c>
      <c r="Y6" s="21">
        <f>IF(Y7="",NA(),Y7)</f>
        <v>109.57</v>
      </c>
      <c r="Z6" s="21">
        <f t="shared" ref="Z6:AH6" si="4">IF(Z7="",NA(),Z7)</f>
        <v>108.44</v>
      </c>
      <c r="AA6" s="21">
        <f t="shared" si="4"/>
        <v>108.71</v>
      </c>
      <c r="AB6" s="21">
        <f t="shared" si="4"/>
        <v>108.58</v>
      </c>
      <c r="AC6" s="21">
        <f t="shared" si="4"/>
        <v>107.95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30.5</v>
      </c>
      <c r="AV6" s="21">
        <f t="shared" ref="AV6:BD6" si="6">IF(AV7="",NA(),AV7)</f>
        <v>39.700000000000003</v>
      </c>
      <c r="AW6" s="21">
        <f t="shared" si="6"/>
        <v>38.380000000000003</v>
      </c>
      <c r="AX6" s="21">
        <f t="shared" si="6"/>
        <v>45</v>
      </c>
      <c r="AY6" s="21">
        <f t="shared" si="6"/>
        <v>38.81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906.55</v>
      </c>
      <c r="BG6" s="21">
        <f t="shared" ref="BG6:BO6" si="7">IF(BG7="",NA(),BG7)</f>
        <v>709.27</v>
      </c>
      <c r="BH6" s="21">
        <f t="shared" si="7"/>
        <v>854.33</v>
      </c>
      <c r="BI6" s="21">
        <f t="shared" si="7"/>
        <v>705.3</v>
      </c>
      <c r="BJ6" s="21">
        <f t="shared" si="7"/>
        <v>669.43</v>
      </c>
      <c r="BK6" s="21">
        <f t="shared" si="7"/>
        <v>857.88</v>
      </c>
      <c r="BL6" s="21">
        <f t="shared" si="7"/>
        <v>825.1</v>
      </c>
      <c r="BM6" s="21">
        <f t="shared" si="7"/>
        <v>789.87</v>
      </c>
      <c r="BN6" s="21">
        <f t="shared" si="7"/>
        <v>749.43</v>
      </c>
      <c r="BO6" s="21">
        <f t="shared" si="7"/>
        <v>698.04</v>
      </c>
      <c r="BP6" s="20" t="str">
        <f>IF(BP7="","",IF(BP7="-","【-】","【"&amp;SUBSTITUTE(TEXT(BP7,"#,##0.00"),"-","△")&amp;"】"))</f>
        <v>【602.56】</v>
      </c>
      <c r="BQ6" s="21">
        <f>IF(BQ7="",NA(),BQ7)</f>
        <v>95.85</v>
      </c>
      <c r="BR6" s="21">
        <f t="shared" ref="BR6:BZ6" si="8">IF(BR7="",NA(),BR7)</f>
        <v>96.38</v>
      </c>
      <c r="BS6" s="21">
        <f t="shared" si="8"/>
        <v>100.8</v>
      </c>
      <c r="BT6" s="21">
        <f t="shared" si="8"/>
        <v>100.28</v>
      </c>
      <c r="BU6" s="21">
        <f t="shared" si="8"/>
        <v>99.58</v>
      </c>
      <c r="BV6" s="21">
        <f t="shared" si="8"/>
        <v>94.97</v>
      </c>
      <c r="BW6" s="21">
        <f t="shared" si="8"/>
        <v>97.07</v>
      </c>
      <c r="BX6" s="21">
        <f t="shared" si="8"/>
        <v>98.06</v>
      </c>
      <c r="BY6" s="21">
        <f t="shared" si="8"/>
        <v>98.46</v>
      </c>
      <c r="BZ6" s="21">
        <f t="shared" si="8"/>
        <v>97.98</v>
      </c>
      <c r="CA6" s="20" t="str">
        <f>IF(CA7="","",IF(CA7="-","【-】","【"&amp;SUBSTITUTE(TEXT(CA7,"#,##0.00"),"-","△")&amp;"】"))</f>
        <v>【97.94】</v>
      </c>
      <c r="CB6" s="21">
        <f>IF(CB7="",NA(),CB7)</f>
        <v>180.82</v>
      </c>
      <c r="CC6" s="21">
        <f t="shared" ref="CC6:CK6" si="9">IF(CC7="",NA(),CC7)</f>
        <v>180.55</v>
      </c>
      <c r="CD6" s="21">
        <f t="shared" si="9"/>
        <v>173.27</v>
      </c>
      <c r="CE6" s="21">
        <f t="shared" si="9"/>
        <v>174.76</v>
      </c>
      <c r="CF6" s="21">
        <f t="shared" si="9"/>
        <v>176.26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32.659999999999997</v>
      </c>
      <c r="CN6" s="21">
        <f t="shared" ref="CN6:CV6" si="10">IF(CN7="",NA(),CN7)</f>
        <v>33.97</v>
      </c>
      <c r="CO6" s="21">
        <f t="shared" si="10"/>
        <v>34.56</v>
      </c>
      <c r="CP6" s="21">
        <f t="shared" si="10"/>
        <v>34.909999999999997</v>
      </c>
      <c r="CQ6" s="21">
        <f t="shared" si="10"/>
        <v>35.94</v>
      </c>
      <c r="CR6" s="21">
        <f t="shared" si="10"/>
        <v>65.28</v>
      </c>
      <c r="CS6" s="21">
        <f t="shared" si="10"/>
        <v>64.92</v>
      </c>
      <c r="CT6" s="21">
        <f t="shared" si="10"/>
        <v>64.14</v>
      </c>
      <c r="CU6" s="21">
        <f t="shared" si="10"/>
        <v>63.71</v>
      </c>
      <c r="CV6" s="21">
        <f t="shared" si="10"/>
        <v>64.95</v>
      </c>
      <c r="CW6" s="20" t="str">
        <f>IF(CW7="","",IF(CW7="-","【-】","【"&amp;SUBSTITUTE(TEXT(CW7,"#,##0.00"),"-","△")&amp;"】"))</f>
        <v>【60.13】</v>
      </c>
      <c r="CX6" s="21">
        <f>IF(CX7="",NA(),CX7)</f>
        <v>87.97</v>
      </c>
      <c r="CY6" s="21">
        <f t="shared" ref="CY6:DG6" si="11">IF(CY7="",NA(),CY7)</f>
        <v>88.99</v>
      </c>
      <c r="CZ6" s="21">
        <f t="shared" si="11"/>
        <v>87.65</v>
      </c>
      <c r="DA6" s="21">
        <f t="shared" si="11"/>
        <v>88.8</v>
      </c>
      <c r="DB6" s="21">
        <f t="shared" si="11"/>
        <v>89.47</v>
      </c>
      <c r="DC6" s="21">
        <f t="shared" si="11"/>
        <v>92.72</v>
      </c>
      <c r="DD6" s="21">
        <f t="shared" si="11"/>
        <v>92.88</v>
      </c>
      <c r="DE6" s="21">
        <f t="shared" si="11"/>
        <v>92.9</v>
      </c>
      <c r="DF6" s="21">
        <f t="shared" si="11"/>
        <v>92.89</v>
      </c>
      <c r="DG6" s="21">
        <f t="shared" si="11"/>
        <v>93.08</v>
      </c>
      <c r="DH6" s="20" t="str">
        <f>IF(DH7="","",IF(DH7="-","【-】","【"&amp;SUBSTITUTE(TEXT(DH7,"#,##0.00"),"-","△")&amp;"】"))</f>
        <v>【96.00】</v>
      </c>
      <c r="DI6" s="21">
        <f>IF(DI7="",NA(),DI7)</f>
        <v>2.68</v>
      </c>
      <c r="DJ6" s="21">
        <f t="shared" ref="DJ6:DR6" si="12">IF(DJ7="",NA(),DJ7)</f>
        <v>5.64</v>
      </c>
      <c r="DK6" s="21">
        <f t="shared" si="12"/>
        <v>8.1199999999999992</v>
      </c>
      <c r="DL6" s="21">
        <f t="shared" si="12"/>
        <v>10.47</v>
      </c>
      <c r="DM6" s="21">
        <f t="shared" si="12"/>
        <v>12.8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0.06</v>
      </c>
      <c r="EF6" s="21">
        <f t="shared" ref="EF6:EN6" si="14">IF(EF7="",NA(),EF7)</f>
        <v>0.11</v>
      </c>
      <c r="EG6" s="21">
        <f t="shared" si="14"/>
        <v>0.11</v>
      </c>
      <c r="EH6" s="21">
        <f t="shared" si="14"/>
        <v>0.08</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32093</v>
      </c>
      <c r="D7" s="23">
        <v>46</v>
      </c>
      <c r="E7" s="23">
        <v>17</v>
      </c>
      <c r="F7" s="23">
        <v>1</v>
      </c>
      <c r="G7" s="23">
        <v>0</v>
      </c>
      <c r="H7" s="23" t="s">
        <v>96</v>
      </c>
      <c r="I7" s="23" t="s">
        <v>97</v>
      </c>
      <c r="J7" s="23" t="s">
        <v>98</v>
      </c>
      <c r="K7" s="23" t="s">
        <v>99</v>
      </c>
      <c r="L7" s="23" t="s">
        <v>100</v>
      </c>
      <c r="M7" s="23" t="s">
        <v>101</v>
      </c>
      <c r="N7" s="24" t="s">
        <v>102</v>
      </c>
      <c r="O7" s="24">
        <v>59.27</v>
      </c>
      <c r="P7" s="24">
        <v>37.11</v>
      </c>
      <c r="Q7" s="24">
        <v>95.75</v>
      </c>
      <c r="R7" s="24">
        <v>3300</v>
      </c>
      <c r="S7" s="24">
        <v>105505</v>
      </c>
      <c r="T7" s="24">
        <v>1256.42</v>
      </c>
      <c r="U7" s="24">
        <v>83.97</v>
      </c>
      <c r="V7" s="24">
        <v>38779</v>
      </c>
      <c r="W7" s="24">
        <v>15.86</v>
      </c>
      <c r="X7" s="24">
        <v>2445.08</v>
      </c>
      <c r="Y7" s="24">
        <v>109.57</v>
      </c>
      <c r="Z7" s="24">
        <v>108.44</v>
      </c>
      <c r="AA7" s="24">
        <v>108.71</v>
      </c>
      <c r="AB7" s="24">
        <v>108.58</v>
      </c>
      <c r="AC7" s="24">
        <v>107.95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30.5</v>
      </c>
      <c r="AV7" s="24">
        <v>39.700000000000003</v>
      </c>
      <c r="AW7" s="24">
        <v>38.380000000000003</v>
      </c>
      <c r="AX7" s="24">
        <v>45</v>
      </c>
      <c r="AY7" s="24">
        <v>38.81</v>
      </c>
      <c r="AZ7" s="24">
        <v>67.930000000000007</v>
      </c>
      <c r="BA7" s="24">
        <v>68.53</v>
      </c>
      <c r="BB7" s="24">
        <v>69.180000000000007</v>
      </c>
      <c r="BC7" s="24">
        <v>76.319999999999993</v>
      </c>
      <c r="BD7" s="24">
        <v>80.33</v>
      </c>
      <c r="BE7" s="24">
        <v>82.75</v>
      </c>
      <c r="BF7" s="24">
        <v>906.55</v>
      </c>
      <c r="BG7" s="24">
        <v>709.27</v>
      </c>
      <c r="BH7" s="24">
        <v>854.33</v>
      </c>
      <c r="BI7" s="24">
        <v>705.3</v>
      </c>
      <c r="BJ7" s="24">
        <v>669.43</v>
      </c>
      <c r="BK7" s="24">
        <v>857.88</v>
      </c>
      <c r="BL7" s="24">
        <v>825.1</v>
      </c>
      <c r="BM7" s="24">
        <v>789.87</v>
      </c>
      <c r="BN7" s="24">
        <v>749.43</v>
      </c>
      <c r="BO7" s="24">
        <v>698.04</v>
      </c>
      <c r="BP7" s="24">
        <v>602.55999999999995</v>
      </c>
      <c r="BQ7" s="24">
        <v>95.85</v>
      </c>
      <c r="BR7" s="24">
        <v>96.38</v>
      </c>
      <c r="BS7" s="24">
        <v>100.8</v>
      </c>
      <c r="BT7" s="24">
        <v>100.28</v>
      </c>
      <c r="BU7" s="24">
        <v>99.58</v>
      </c>
      <c r="BV7" s="24">
        <v>94.97</v>
      </c>
      <c r="BW7" s="24">
        <v>97.07</v>
      </c>
      <c r="BX7" s="24">
        <v>98.06</v>
      </c>
      <c r="BY7" s="24">
        <v>98.46</v>
      </c>
      <c r="BZ7" s="24">
        <v>97.98</v>
      </c>
      <c r="CA7" s="24">
        <v>97.94</v>
      </c>
      <c r="CB7" s="24">
        <v>180.82</v>
      </c>
      <c r="CC7" s="24">
        <v>180.55</v>
      </c>
      <c r="CD7" s="24">
        <v>173.27</v>
      </c>
      <c r="CE7" s="24">
        <v>174.76</v>
      </c>
      <c r="CF7" s="24">
        <v>176.26</v>
      </c>
      <c r="CG7" s="24">
        <v>159.49</v>
      </c>
      <c r="CH7" s="24">
        <v>157.81</v>
      </c>
      <c r="CI7" s="24">
        <v>157.37</v>
      </c>
      <c r="CJ7" s="24">
        <v>157.44999999999999</v>
      </c>
      <c r="CK7" s="24">
        <v>159.75</v>
      </c>
      <c r="CL7" s="24">
        <v>140.97999999999999</v>
      </c>
      <c r="CM7" s="24">
        <v>32.659999999999997</v>
      </c>
      <c r="CN7" s="24">
        <v>33.97</v>
      </c>
      <c r="CO7" s="24">
        <v>34.56</v>
      </c>
      <c r="CP7" s="24">
        <v>34.909999999999997</v>
      </c>
      <c r="CQ7" s="24">
        <v>35.94</v>
      </c>
      <c r="CR7" s="24">
        <v>65.28</v>
      </c>
      <c r="CS7" s="24">
        <v>64.92</v>
      </c>
      <c r="CT7" s="24">
        <v>64.14</v>
      </c>
      <c r="CU7" s="24">
        <v>63.71</v>
      </c>
      <c r="CV7" s="24">
        <v>64.95</v>
      </c>
      <c r="CW7" s="24">
        <v>60.13</v>
      </c>
      <c r="CX7" s="24">
        <v>87.97</v>
      </c>
      <c r="CY7" s="24">
        <v>88.99</v>
      </c>
      <c r="CZ7" s="24">
        <v>87.65</v>
      </c>
      <c r="DA7" s="24">
        <v>88.8</v>
      </c>
      <c r="DB7" s="24">
        <v>89.47</v>
      </c>
      <c r="DC7" s="24">
        <v>92.72</v>
      </c>
      <c r="DD7" s="24">
        <v>92.88</v>
      </c>
      <c r="DE7" s="24">
        <v>92.9</v>
      </c>
      <c r="DF7" s="24">
        <v>92.89</v>
      </c>
      <c r="DG7" s="24">
        <v>93.08</v>
      </c>
      <c r="DH7" s="24">
        <v>96</v>
      </c>
      <c r="DI7" s="24">
        <v>2.68</v>
      </c>
      <c r="DJ7" s="24">
        <v>5.64</v>
      </c>
      <c r="DK7" s="24">
        <v>8.1199999999999992</v>
      </c>
      <c r="DL7" s="24">
        <v>10.47</v>
      </c>
      <c r="DM7" s="24">
        <v>12.8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0.06</v>
      </c>
      <c r="EF7" s="24">
        <v>0.11</v>
      </c>
      <c r="EG7" s="24">
        <v>0.11</v>
      </c>
      <c r="EH7" s="24">
        <v>0.08</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小野寺 学</cp:lastModifiedBy>
  <cp:lastPrinted>2026-03-11T02:44:38Z</cp:lastPrinted>
  <dcterms:created xsi:type="dcterms:W3CDTF">2025-12-23T05:56:29Z</dcterms:created>
  <dcterms:modified xsi:type="dcterms:W3CDTF">2026-03-11T02:44:42Z</dcterms:modified>
  <cp:category/>
</cp:coreProperties>
</file>