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ty.ichinoseki.iwate.jp\FileShare\R07\部課共有\市長部局\上下水道部\経営総務課\下水道経営係\02_決算\03_経営比較分析表\R06決算\ＨＰ公開用\"/>
    </mc:Choice>
  </mc:AlternateContent>
  <xr:revisionPtr revIDLastSave="0" documentId="13_ncr:1_{5C84BCBF-52F3-4AC6-91C6-62BB1FBC0F64}" xr6:coauthVersionLast="47" xr6:coauthVersionMax="47" xr10:uidLastSave="{00000000-0000-0000-0000-000000000000}"/>
  <workbookProtection workbookAlgorithmName="SHA-512" workbookHashValue="w3P66Gi+nynn38bmpPp6Ll74zYuiDUYxFB/p8I1x5CP+28YW8FvpRrPbBspyfs3LVkCpigtPXmTySZS8hbP3sw==" workbookSaltValue="36oeBWYYMo8qRRvStPX0D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AL10" i="4"/>
  <c r="B10"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<sst xmlns="http://schemas.openxmlformats.org/spreadsheetml/2006/main" count="231" uniqueCount="115">
  <si>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</si>
  <si>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</si>
  <si>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</si>
  <si>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</si>
  <si>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</si>
  <si>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</si>
  <si>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</si>
  <si>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</si>
  <si>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</si>
  <si>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</si>
  <si>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</si>
  <si>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</si>
  <si>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</si>
  <si>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</si>
  <si>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</si>
  <si>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</si>
  <si>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</si>
  <si>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</si>
  <si>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</si>
  <si>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</si>
  <si>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</si>
  <si>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</si>
  <si>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</si>
  <si>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</si>
  <si>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</si>
  <si>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</si>
  <si>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</si>
  <si>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</si>
  <si>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</si>
  <si>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</si>
  <si>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</si>
  <si>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</si>
  <si>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</si>
  <si>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</si>
  <si>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</si>
  <si>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</si>
  <si>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</si>
  <si>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</si>
  <si>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</si>
  <si>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</si>
  <si>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</si>
  <si>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</si>
  <si>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</si>
  <si>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</si>
  <si>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</si>
  <si>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</si>
  <si>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</si>
  <si>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</si>
  <si>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</si>
  <si>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</si>
  <si>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</si>
  <si>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</si>
  <si>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</si>
  <si>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</si>
  <si>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</si>
  <si>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</si>
  <si>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</si>
  <si>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</si>
  <si>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</si>
  <si>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</si>
  <si>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</si>
  <si>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</si>
  <si>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</si>
  <si>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</si>
  <si>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</si>
  <si>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</si>
  <si>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</si>
  <si>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</si>
  <si>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</si>
  <si>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</si>
  <si>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</si>
  <si>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</si>
  <si>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</si>
  <si>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</si>
  <si>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</si>
  <si>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</si>
  <si>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</si>
  <si>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</si>
  <si>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</si>
  <si>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</si>
  <si>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</si>
  <si>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</si>
  <si>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</si>
  <si>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</si>
  <si>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</si>
  <si>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</si>
  <si>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</si>
  <si>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</si>
  <si>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</si>
  <si>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</si>
  <si>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</si>
  <si>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</si>
  <si>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</si>
  <si>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</si>
  <si>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</si>
  <si>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</si>
  <si>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一関市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</si>
  <si>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</si>
  <si>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</si>
  <si>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</si>
  <si>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</si>
  <si>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</si>
  <si>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</si>
  <si>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</si>
  <si>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</si>
  <si>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</si>
  <si>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</si>
  <si>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</si>
  <si>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</si>
  <si>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</si>
  <si>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</si>
  <si>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</si>
  <si>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は全体的に類似団体平均・全国平均を下回っている状況であるが、今後、老朽化に伴う施設の更新改修が増加することが見込まれることから、ストックマネジメント計画を基に計画的な実施を進めていく。</t>
    <rPh sb="84" eb="85">
      <t>モト</t>
    </rPh>
    <phoneticPr fontId="4"/>
  </si>
  <si>
    <t>　令和２年度の法適化から５回目の決算となった。
　経常収支比率は、類似団体平均・全国平均と同程度に推移しているが、他会計繰入金に依存している状況である。
　流動比率は、類似団体平均・全国平均を大きく下回っているが、流動資産が年々増えてきており、徐々にではあるが改善傾向にある。
　企業債残高対事業規模比率は、類似団体平均・全国平均を下回っており、企業債償還が進んでいる状況にある。
　経費回収率は、類似団体平均・全国平均を上回っているが、他会計繰入金に依存している状況である。
　汚水処理原価は、類似団体平均を下回っているが、繰出基準（分流式下水道等に要する経費）による他会計繰入金に依存している状況である。
　施設利用率は、類似団体平均・全国平均を下回っていることから、水洗化率の向上に向けたさらなる取り組みや処理施設のダウンサイジング等を図っていく必要がある。
　水洗化率は、類似団体平均・全国平均を下回っていることから、普及活動を通じて更に向上させていく必要がある。</t>
    <rPh sb="45" eb="48">
      <t>ドウテイド</t>
    </rPh>
    <rPh sb="49" eb="51">
      <t>スイイ</t>
    </rPh>
    <rPh sb="107" eb="109">
      <t>リュウドウ</t>
    </rPh>
    <rPh sb="109" eb="111">
      <t>シサン</t>
    </rPh>
    <rPh sb="112" eb="114">
      <t>ネンネン</t>
    </rPh>
    <rPh sb="114" eb="115">
      <t>フ</t>
    </rPh>
    <rPh sb="122" eb="124">
      <t>ジョジョ</t>
    </rPh>
    <rPh sb="130" eb="132">
      <t>カイゼン</t>
    </rPh>
    <rPh sb="132" eb="134">
      <t>ケイコウ</t>
    </rPh>
    <rPh sb="211" eb="213">
      <t>ウワマワ</t>
    </rPh>
    <rPh sb="344" eb="345">
      <t>ム</t>
    </rPh>
    <rPh sb="351" eb="352">
      <t>ト</t>
    </rPh>
    <rPh sb="353" eb="354">
      <t>ク</t>
    </rPh>
    <phoneticPr fontId="4"/>
  </si>
  <si>
    <t>　令和２年度の法適化から５回目の決算となった。
　当市の特定環境保全公共下水道は、公共下水道エリアと比較すると人口密度が低く、今後の人口減少に伴い更に低下すると予想されるため、将来のサービス需要を見据え、効率的な維持管理に努める必要がある。
　経常収支比率は類似団体平均・全国平均並み、経費回収率は平均を上回っているが、他会計繰入金に依存している状況であり、物価高騰により委託費等の営業費用も増加しているため、使用料収入の確保や費用の節減に継続して努めていく必要がある。
　汚水処理計画及び経営戦略については、令和４年度に見直しをしているが、次期改定（令和９年度）を見据え、使用料改定を含む経営健全化に向けた取組みを計画的に進めていく。
　職員の人材確保については、公営企業のみならず自治体としての課題（特に技師）となっている。</t>
    <rPh sb="41" eb="43">
      <t>コウキョウ</t>
    </rPh>
    <rPh sb="43" eb="46">
      <t>ゲスイドウ</t>
    </rPh>
    <rPh sb="50" eb="52">
      <t>ヒカク</t>
    </rPh>
    <rPh sb="63" eb="65">
      <t>コンゴ</t>
    </rPh>
    <rPh sb="75" eb="77">
      <t>テイカ</t>
    </rPh>
    <rPh sb="133" eb="135">
      <t>ヘイキン</t>
    </rPh>
    <rPh sb="143" eb="145">
      <t>ケイヒ</t>
    </rPh>
    <rPh sb="145" eb="147">
      <t>カイシュウ</t>
    </rPh>
    <rPh sb="147" eb="148">
      <t>リツ</t>
    </rPh>
    <rPh sb="149" eb="151">
      <t>ヘイキン</t>
    </rPh>
    <rPh sb="152" eb="15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</si>
</sst>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9C-436D-B6C7-85829AB2C0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39C-436D-B6C7-85829AB2C0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35.950000000000003</c:v>
                </c:pt>
                <c:pt idx="1">
                  <c:v>36.28</c:v>
                </c:pt>
                <c:pt idx="2">
                  <c:v>35.4</c:v>
                </c:pt>
                <c:pt idx="3">
                  <c:v>34.96</c:v>
                </c:pt>
                <c:pt idx="4">
                  <c:v>35.4</c:v>
                </c:pt>
              </c:numCache>
            </c:numRef>
          </c:val>
          <c:extLst>
            <c:ext xmlns:c16="http://schemas.microsoft.com/office/drawing/2014/chart" uri="{C3380CC4-5D6E-409C-BE32-E72D297353CC}">
              <c16:uniqueId val="{00000000-567A-4B8A-9BD8-058A9151F1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67A-4B8A-9BD8-058A9151F1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78.09</c:v>
                </c:pt>
                <c:pt idx="1">
                  <c:v>79.03</c:v>
                </c:pt>
                <c:pt idx="2">
                  <c:v>80.63</c:v>
                </c:pt>
                <c:pt idx="3">
                  <c:v>81.88</c:v>
                </c:pt>
                <c:pt idx="4">
                  <c:v>82</c:v>
                </c:pt>
              </c:numCache>
            </c:numRef>
          </c:val>
          <c:extLst>
            <c:ext xmlns:c16="http://schemas.microsoft.com/office/drawing/2014/chart" uri="{C3380CC4-5D6E-409C-BE32-E72D297353CC}">
              <c16:uniqueId val="{00000000-0119-4299-BE8A-6B04576474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119-4299-BE8A-6B04576474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109.11</c:v>
                </c:pt>
                <c:pt idx="1">
                  <c:v>114.61</c:v>
                </c:pt>
                <c:pt idx="2">
                  <c:v>107.29</c:v>
                </c:pt>
                <c:pt idx="3">
                  <c:v>107.05</c:v>
                </c:pt>
                <c:pt idx="4">
                  <c:v>106.13</c:v>
                </c:pt>
              </c:numCache>
            </c:numRef>
          </c:val>
          <c:extLst>
            <c:ext xmlns:c16="http://schemas.microsoft.com/office/drawing/2014/chart" uri="{C3380CC4-5D6E-409C-BE32-E72D297353CC}">
              <c16:uniqueId val="{00000000-0B90-4EA3-9FE8-101B196D9A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B90-4EA3-9FE8-101B196D9A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4.28</c:v>
                </c:pt>
                <c:pt idx="1">
                  <c:v>8.39</c:v>
                </c:pt>
                <c:pt idx="2">
                  <c:v>11.62</c:v>
                </c:pt>
                <c:pt idx="3">
                  <c:v>14.71</c:v>
                </c:pt>
                <c:pt idx="4">
                  <c:v>17.760000000000002</c:v>
                </c:pt>
              </c:numCache>
            </c:numRef>
          </c:val>
          <c:extLst>
            <c:ext xmlns:c16="http://schemas.microsoft.com/office/drawing/2014/chart" uri="{C3380CC4-5D6E-409C-BE32-E72D297353CC}">
              <c16:uniqueId val="{00000000-F969-49F6-AAB1-B4F0A3200E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969-49F6-AAB1-B4F0A3200E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21-4E31-9264-78E2D54544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921-4E31-9264-78E2D54544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1-42C7-BE4A-B97800A108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241-42C7-BE4A-B97800A108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9.66</c:v>
                </c:pt>
                <c:pt idx="1">
                  <c:v>7.77</c:v>
                </c:pt>
                <c:pt idx="2">
                  <c:v>11.14</c:v>
                </c:pt>
                <c:pt idx="3">
                  <c:v>19.62</c:v>
                </c:pt>
                <c:pt idx="4">
                  <c:v>24.39</c:v>
                </c:pt>
              </c:numCache>
            </c:numRef>
          </c:val>
          <c:extLst>
            <c:ext xmlns:c16="http://schemas.microsoft.com/office/drawing/2014/chart" uri="{C3380CC4-5D6E-409C-BE32-E72D297353CC}">
              <c16:uniqueId val="{00000000-5B1C-4901-BF1D-BDEE1F8A3A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B1C-4901-BF1D-BDEE1F8A3A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714.76</c:v>
                </c:pt>
                <c:pt idx="1">
                  <c:v>757.69</c:v>
                </c:pt>
                <c:pt idx="2">
                  <c:v>929.03</c:v>
                </c:pt>
                <c:pt idx="3">
                  <c:v>683.96</c:v>
                </c:pt>
                <c:pt idx="4">
                  <c:v>607.65</c:v>
                </c:pt>
              </c:numCache>
            </c:numRef>
          </c:val>
          <c:extLst>
            <c:ext xmlns:c16="http://schemas.microsoft.com/office/drawing/2014/chart" uri="{C3380CC4-5D6E-409C-BE32-E72D297353CC}">
              <c16:uniqueId val="{00000000-A992-49CB-A66E-AD84DCEAB6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992-49CB-A66E-AD84DCEAB6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c:v>
                </c:pt>
                <c:pt idx="1">
                  <c:v>100.02</c:v>
                </c:pt>
                <c:pt idx="2">
                  <c:v>102.53</c:v>
                </c:pt>
                <c:pt idx="3">
                  <c:v>101.31</c:v>
                </c:pt>
                <c:pt idx="4">
                  <c:v>99.54</c:v>
                </c:pt>
              </c:numCache>
            </c:numRef>
          </c:val>
          <c:extLst>
            <c:ext xmlns:c16="http://schemas.microsoft.com/office/drawing/2014/chart" uri="{C3380CC4-5D6E-409C-BE32-E72D297353CC}">
              <c16:uniqueId val="{00000000-9A75-4B7E-B5BB-F3C8E5F992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A75-4B7E-B5BB-F3C8E5F992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171.89</c:v>
                </c:pt>
                <c:pt idx="1">
                  <c:v>171.41</c:v>
                </c:pt>
                <c:pt idx="2">
                  <c:v>167.9</c:v>
                </c:pt>
                <c:pt idx="3">
                  <c:v>170.05</c:v>
                </c:pt>
                <c:pt idx="4">
                  <c:v>173.18</c:v>
                </c:pt>
              </c:numCache>
            </c:numRef>
          </c:val>
          <c:extLst>
            <c:ext xmlns:c16="http://schemas.microsoft.com/office/drawing/2014/chart" uri="{C3380CC4-5D6E-409C-BE32-E72D297353CC}">
              <c16:uniqueId val="{00000000-D0E2-41F2-A98F-6F91B58F3D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0E2-41F2-A98F-6F91B58F3D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9" zoomScale="80" zoomScaleNormal="80" workbookViewId="0">
      <selection activeCell="BQ88" sqref="BQ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一関市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105505</v>
      </c>
      <c r="AM8" s="44"/>
      <c r="AN8" s="44"/>
      <c r="AO8" s="44"/>
      <c r="AP8" s="44"/>
      <c r="AQ8" s="44"/>
      <c r="AR8" s="44"/>
      <c r="AS8" s="44"/>
      <c r="AT8" s="45">
        <f>データ!T6</f>
        <v>1256.42</v>
      </c>
      <c r="AU8" s="45"/>
      <c r="AV8" s="45"/>
      <c r="AW8" s="45"/>
      <c r="AX8" s="45"/>
      <c r="AY8" s="45"/>
      <c r="AZ8" s="45"/>
      <c r="BA8" s="45"/>
      <c r="BB8" s="45">
        <f>データ!U6</f>
        <v>83.97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75.760000000000005</v>
      </c>
      <c r="J10" s="45"/>
      <c r="K10" s="45"/>
      <c r="L10" s="45"/>
      <c r="M10" s="45"/>
      <c r="N10" s="45"/>
      <c r="O10" s="45"/>
      <c r="P10" s="45">
        <f>データ!P6</f>
        <v>6.83</v>
      </c>
      <c r="Q10" s="45"/>
      <c r="R10" s="45"/>
      <c r="S10" s="45"/>
      <c r="T10" s="45"/>
      <c r="U10" s="45"/>
      <c r="V10" s="45"/>
      <c r="W10" s="45">
        <f>データ!Q6</f>
        <v>98.74</v>
      </c>
      <c r="X10" s="45"/>
      <c r="Y10" s="45"/>
      <c r="Z10" s="45"/>
      <c r="AA10" s="45"/>
      <c r="AB10" s="45"/>
      <c r="AC10" s="45"/>
      <c r="AD10" s="44">
        <f>データ!R6</f>
        <v>3300</v>
      </c>
      <c r="AE10" s="44"/>
      <c r="AF10" s="44"/>
      <c r="AG10" s="44"/>
      <c r="AH10" s="44"/>
      <c r="AI10" s="44"/>
      <c r="AJ10" s="44"/>
      <c r="AK10" s="2"/>
      <c r="AL10" s="44">
        <f>データ!V6</f>
        <v>7134</v>
      </c>
      <c r="AM10" s="44"/>
      <c r="AN10" s="44"/>
      <c r="AO10" s="44"/>
      <c r="AP10" s="44"/>
      <c r="AQ10" s="44"/>
      <c r="AR10" s="44"/>
      <c r="AS10" s="44"/>
      <c r="AT10" s="45">
        <f>データ!W6</f>
        <v>3.56</v>
      </c>
      <c r="AU10" s="45"/>
      <c r="AV10" s="45"/>
      <c r="AW10" s="45"/>
      <c r="AX10" s="45"/>
      <c r="AY10" s="45"/>
      <c r="AZ10" s="45"/>
      <c r="BA10" s="45"/>
      <c r="BB10" s="45">
        <f>データ!X6</f>
        <v>2003.93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GQ2WZfaSJ61OmCMx9REBeBsYB7je0Fgy/A8v0aRoGD8VfWxeLQtY8Ows/lmBjcWDWYNd5wDadQ9/xOYoGVHlQ==" saltValue="v/kfCc6bajeDOTK+1x3E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32093</v>
      </c>
      <c r="D6" s="19">
        <f t="shared" si="3"/>
        <v>46</v>
      </c>
      <c r="E6" s="19">
        <f t="shared" si="3"/>
        <v>17</v>
      </c>
      <c r="F6" s="19">
        <f t="shared" si="3"/>
        <v>4</v>
      </c>
      <c r="G6" s="19">
        <f t="shared" si="3"/>
        <v>0</v>
      </c>
      <c r="H6" s="19" t="str">
        <f t="shared" si="3"/>
        <v>岩手県　一関市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75.760000000000005</v>
      </c>
      <c r="P6" s="20">
        <f t="shared" si="3"/>
        <v>6.83</v>
      </c>
      <c r="Q6" s="20">
        <f t="shared" si="3"/>
        <v>98.74</v>
      </c>
      <c r="R6" s="20">
        <f t="shared" si="3"/>
        <v>3300</v>
      </c>
      <c r="S6" s="20">
        <f t="shared" si="3"/>
        <v>105505</v>
      </c>
      <c r="T6" s="20">
        <f t="shared" si="3"/>
        <v>1256.42</v>
      </c>
      <c r="U6" s="20">
        <f t="shared" si="3"/>
        <v>83.97</v>
      </c>
      <c r="V6" s="20">
        <f t="shared" si="3"/>
        <v>7134</v>
      </c>
      <c r="W6" s="20">
        <f t="shared" si="3"/>
        <v>3.56</v>
      </c>
      <c r="X6" s="20">
        <f t="shared" si="3"/>
        <v>2003.93</v>
      </c>
      <c r="Y6" s="21">
        <f>IF(Y7="",NA(),Y7)</f>
        <v>109.11</v>
      </c>
      <c r="Z6" s="21">
        <f t="shared" ref="Z6:AH6" si="4">IF(Z7="",NA(),Z7)</f>
        <v>114.61</v>
      </c>
      <c r="AA6" s="21">
        <f t="shared" si="4"/>
        <v>107.29</v>
      </c>
      <c r="AB6" s="21">
        <f t="shared" si="4"/>
        <v>107.05</v>
      </c>
      <c r="AC6" s="21">
        <f t="shared" si="4"/>
        <v>106.13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9.66</v>
      </c>
      <c r="AV6" s="21">
        <f t="shared" ref="AV6:BD6" si="6">IF(AV7="",NA(),AV7)</f>
        <v>7.77</v>
      </c>
      <c r="AW6" s="21">
        <f t="shared" si="6"/>
        <v>11.14</v>
      </c>
      <c r="AX6" s="21">
        <f t="shared" si="6"/>
        <v>19.62</v>
      </c>
      <c r="AY6" s="21">
        <f t="shared" si="6"/>
        <v>24.39</v>
      </c>
      <c r="AZ6" s="21">
        <f t="shared" si="6"/>
        <v>44.24</v>
      </c>
      <c r="BA6" s="21">
        <f t="shared" si="6"/>
        <v>43.07</v>
      </c>
      <c r="BB6" s="21">
        <f t="shared" si="6"/>
        <v>45.42</v>
      </c>
      <c r="BC6" s="21">
        <f t="shared" si="6"/>
        <v>50.63</v>
      </c>
      <c r="BD6" s="21">
        <f t="shared" si="6"/>
        <v>53.28</v>
      </c>
      <c r="BE6" s="20" t="str">
        <f>IF(BE7="","",IF(BE7="-","【-】","【"&amp;SUBSTITUTE(TEXT(BE7,"#,##0.00"),"-","△")&amp;"】"))</f>
        <v>【50.90】</v>
      </c>
      <c r="BF6" s="21">
        <f>IF(BF7="",NA(),BF7)</f>
        <v>714.76</v>
      </c>
      <c r="BG6" s="21">
        <f t="shared" ref="BG6:BO6" si="7">IF(BG7="",NA(),BG7)</f>
        <v>757.69</v>
      </c>
      <c r="BH6" s="21">
        <f t="shared" si="7"/>
        <v>929.03</v>
      </c>
      <c r="BI6" s="21">
        <f t="shared" si="7"/>
        <v>683.96</v>
      </c>
      <c r="BJ6" s="21">
        <f t="shared" si="7"/>
        <v>607.65</v>
      </c>
      <c r="BK6" s="21">
        <f t="shared" si="7"/>
        <v>1258.43</v>
      </c>
      <c r="BL6" s="21">
        <f t="shared" si="7"/>
        <v>1163.75</v>
      </c>
      <c r="BM6" s="21">
        <f t="shared" si="7"/>
        <v>1195.47</v>
      </c>
      <c r="BN6" s="21">
        <f t="shared" si="7"/>
        <v>1168.69</v>
      </c>
      <c r="BO6" s="21">
        <f t="shared" si="7"/>
        <v>1142.44</v>
      </c>
      <c r="BP6" s="20" t="str">
        <f>IF(BP7="","",IF(BP7="-","【-】","【"&amp;SUBSTITUTE(TEXT(BP7,"#,##0.00"),"-","△")&amp;"】"))</f>
        <v>【1,099.15】</v>
      </c>
      <c r="BQ6" s="21">
        <f>IF(BQ7="",NA(),BQ7)</f>
        <v>99.6</v>
      </c>
      <c r="BR6" s="21">
        <f t="shared" ref="BR6:BZ6" si="8">IF(BR7="",NA(),BR7)</f>
        <v>100.02</v>
      </c>
      <c r="BS6" s="21">
        <f t="shared" si="8"/>
        <v>102.53</v>
      </c>
      <c r="BT6" s="21">
        <f t="shared" si="8"/>
        <v>101.31</v>
      </c>
      <c r="BU6" s="21">
        <f t="shared" si="8"/>
        <v>99.54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171.89</v>
      </c>
      <c r="CC6" s="21">
        <f t="shared" ref="CC6:CK6" si="9">IF(CC7="",NA(),CC7)</f>
        <v>171.41</v>
      </c>
      <c r="CD6" s="21">
        <f t="shared" si="9"/>
        <v>167.9</v>
      </c>
      <c r="CE6" s="21">
        <f t="shared" si="9"/>
        <v>170.05</v>
      </c>
      <c r="CF6" s="21">
        <f t="shared" si="9"/>
        <v>173.18</v>
      </c>
      <c r="CG6" s="21">
        <f t="shared" si="9"/>
        <v>224.88</v>
      </c>
      <c r="CH6" s="21">
        <f t="shared" si="9"/>
        <v>228.64</v>
      </c>
      <c r="CI6" s="21">
        <f t="shared" si="9"/>
        <v>239.46</v>
      </c>
      <c r="CJ6" s="21">
        <f t="shared" si="9"/>
        <v>233.15</v>
      </c>
      <c r="CK6" s="21">
        <f t="shared" si="9"/>
        <v>252.17</v>
      </c>
      <c r="CL6" s="20" t="str">
        <f>IF(CL7="","",IF(CL7="-","【-】","【"&amp;SUBSTITUTE(TEXT(CL7,"#,##0.00"),"-","△")&amp;"】"))</f>
        <v>【225.78】</v>
      </c>
      <c r="CM6" s="21">
        <f>IF(CM7="",NA(),CM7)</f>
        <v>35.950000000000003</v>
      </c>
      <c r="CN6" s="21">
        <f t="shared" ref="CN6:CV6" si="10">IF(CN7="",NA(),CN7)</f>
        <v>36.28</v>
      </c>
      <c r="CO6" s="21">
        <f t="shared" si="10"/>
        <v>35.4</v>
      </c>
      <c r="CP6" s="21">
        <f t="shared" si="10"/>
        <v>34.96</v>
      </c>
      <c r="CQ6" s="21">
        <f t="shared" si="10"/>
        <v>35.4</v>
      </c>
      <c r="CR6" s="21">
        <f t="shared" si="10"/>
        <v>42.4</v>
      </c>
      <c r="CS6" s="21">
        <f t="shared" si="10"/>
        <v>42.28</v>
      </c>
      <c r="CT6" s="21">
        <f t="shared" si="10"/>
        <v>41.06</v>
      </c>
      <c r="CU6" s="21">
        <f t="shared" si="10"/>
        <v>42.09</v>
      </c>
      <c r="CV6" s="21">
        <f t="shared" si="10"/>
        <v>42.15</v>
      </c>
      <c r="CW6" s="20" t="str">
        <f>IF(CW7="","",IF(CW7="-","【-】","【"&amp;SUBSTITUTE(TEXT(CW7,"#,##0.00"),"-","△")&amp;"】"))</f>
        <v>【43.17】</v>
      </c>
      <c r="CX6" s="21">
        <f>IF(CX7="",NA(),CX7)</f>
        <v>78.09</v>
      </c>
      <c r="CY6" s="21">
        <f t="shared" ref="CY6:DG6" si="11">IF(CY7="",NA(),CY7)</f>
        <v>79.03</v>
      </c>
      <c r="CZ6" s="21">
        <f t="shared" si="11"/>
        <v>80.63</v>
      </c>
      <c r="DA6" s="21">
        <f t="shared" si="11"/>
        <v>81.88</v>
      </c>
      <c r="DB6" s="21">
        <f t="shared" si="11"/>
        <v>82</v>
      </c>
      <c r="DC6" s="21">
        <f t="shared" si="11"/>
        <v>84.19</v>
      </c>
      <c r="DD6" s="21">
        <f t="shared" si="11"/>
        <v>84.34</v>
      </c>
      <c r="DE6" s="21">
        <f t="shared" si="11"/>
        <v>84.34</v>
      </c>
      <c r="DF6" s="21">
        <f t="shared" si="11"/>
        <v>84.73</v>
      </c>
      <c r="DG6" s="21">
        <f t="shared" si="11"/>
        <v>84.21</v>
      </c>
      <c r="DH6" s="20" t="str">
        <f>IF(DH7="","",IF(DH7="-","【-】","【"&amp;SUBSTITUTE(TEXT(DH7,"#,##0.00"),"-","△")&amp;"】"))</f>
        <v>【86.31】</v>
      </c>
      <c r="DI6" s="21">
        <f>IF(DI7="",NA(),DI7)</f>
        <v>4.28</v>
      </c>
      <c r="DJ6" s="21">
        <f t="shared" ref="DJ6:DR6" si="12">IF(DJ7="",NA(),DJ7)</f>
        <v>8.39</v>
      </c>
      <c r="DK6" s="21">
        <f t="shared" si="12"/>
        <v>11.62</v>
      </c>
      <c r="DL6" s="21">
        <f t="shared" si="12"/>
        <v>14.71</v>
      </c>
      <c r="DM6" s="21">
        <f t="shared" si="12"/>
        <v>17.760000000000002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32093</v>
      </c>
      <c r="D7" s="23">
        <v>46</v>
      </c>
      <c r="E7" s="23">
        <v>17</v>
      </c>
      <c r="F7" s="23">
        <v>4</v>
      </c>
      <c r="G7" s="23">
        <v>0</v>
      </c>
      <c r="H7" s="23" t="s">
        <v>96</v>
      </c>
      <c r="I7" s="23" t="s">
        <v>97</v>
      </c>
      <c r="J7" s="23" t="s">
        <v>98</v>
      </c>
      <c r="K7" s="23" t="s">
        <v>99</v>
      </c>
      <c r="L7" s="23" t="s">
        <v>100</v>
      </c>
      <c r="M7" s="23" t="s">
        <v>101</v>
      </c>
      <c r="N7" s="24" t="s">
        <v>102</v>
      </c>
      <c r="O7" s="24">
        <v>75.760000000000005</v>
      </c>
      <c r="P7" s="24">
        <v>6.83</v>
      </c>
      <c r="Q7" s="24">
        <v>98.74</v>
      </c>
      <c r="R7" s="24">
        <v>3300</v>
      </c>
      <c r="S7" s="24">
        <v>105505</v>
      </c>
      <c r="T7" s="24">
        <v>1256.42</v>
      </c>
      <c r="U7" s="24">
        <v>83.97</v>
      </c>
      <c r="V7" s="24">
        <v>7134</v>
      </c>
      <c r="W7" s="24">
        <v>3.56</v>
      </c>
      <c r="X7" s="24">
        <v>2003.93</v>
      </c>
      <c r="Y7" s="24">
        <v>109.11</v>
      </c>
      <c r="Z7" s="24">
        <v>114.61</v>
      </c>
      <c r="AA7" s="24">
        <v>107.29</v>
      </c>
      <c r="AB7" s="24">
        <v>107.05</v>
      </c>
      <c r="AC7" s="24">
        <v>106.13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9.66</v>
      </c>
      <c r="AV7" s="24">
        <v>7.77</v>
      </c>
      <c r="AW7" s="24">
        <v>11.14</v>
      </c>
      <c r="AX7" s="24">
        <v>19.62</v>
      </c>
      <c r="AY7" s="24">
        <v>24.39</v>
      </c>
      <c r="AZ7" s="24">
        <v>44.24</v>
      </c>
      <c r="BA7" s="24">
        <v>43.07</v>
      </c>
      <c r="BB7" s="24">
        <v>45.42</v>
      </c>
      <c r="BC7" s="24">
        <v>50.63</v>
      </c>
      <c r="BD7" s="24">
        <v>53.28</v>
      </c>
      <c r="BE7" s="24">
        <v>50.9</v>
      </c>
      <c r="BF7" s="24">
        <v>714.76</v>
      </c>
      <c r="BG7" s="24">
        <v>757.69</v>
      </c>
      <c r="BH7" s="24">
        <v>929.03</v>
      </c>
      <c r="BI7" s="24">
        <v>683.96</v>
      </c>
      <c r="BJ7" s="24">
        <v>607.65</v>
      </c>
      <c r="BK7" s="24">
        <v>1258.43</v>
      </c>
      <c r="BL7" s="24">
        <v>1163.75</v>
      </c>
      <c r="BM7" s="24">
        <v>1195.47</v>
      </c>
      <c r="BN7" s="24">
        <v>1168.69</v>
      </c>
      <c r="BO7" s="24">
        <v>1142.44</v>
      </c>
      <c r="BP7" s="24">
        <v>1099.1500000000001</v>
      </c>
      <c r="BQ7" s="24">
        <v>99.6</v>
      </c>
      <c r="BR7" s="24">
        <v>100.02</v>
      </c>
      <c r="BS7" s="24">
        <v>102.53</v>
      </c>
      <c r="BT7" s="24">
        <v>101.31</v>
      </c>
      <c r="BU7" s="24">
        <v>99.54</v>
      </c>
      <c r="BV7" s="24">
        <v>73.36</v>
      </c>
      <c r="BW7" s="24">
        <v>72.599999999999994</v>
      </c>
      <c r="BX7" s="24">
        <v>69.430000000000007</v>
      </c>
      <c r="BY7" s="24">
        <v>70.709999999999994</v>
      </c>
      <c r="BZ7" s="24">
        <v>66.63</v>
      </c>
      <c r="CA7" s="24">
        <v>72.92</v>
      </c>
      <c r="CB7" s="24">
        <v>171.89</v>
      </c>
      <c r="CC7" s="24">
        <v>171.41</v>
      </c>
      <c r="CD7" s="24">
        <v>167.9</v>
      </c>
      <c r="CE7" s="24">
        <v>170.05</v>
      </c>
      <c r="CF7" s="24">
        <v>173.18</v>
      </c>
      <c r="CG7" s="24">
        <v>224.88</v>
      </c>
      <c r="CH7" s="24">
        <v>228.64</v>
      </c>
      <c r="CI7" s="24">
        <v>239.46</v>
      </c>
      <c r="CJ7" s="24">
        <v>233.15</v>
      </c>
      <c r="CK7" s="24">
        <v>252.17</v>
      </c>
      <c r="CL7" s="24">
        <v>225.78</v>
      </c>
      <c r="CM7" s="24">
        <v>35.950000000000003</v>
      </c>
      <c r="CN7" s="24">
        <v>36.28</v>
      </c>
      <c r="CO7" s="24">
        <v>35.4</v>
      </c>
      <c r="CP7" s="24">
        <v>34.96</v>
      </c>
      <c r="CQ7" s="24">
        <v>35.4</v>
      </c>
      <c r="CR7" s="24">
        <v>42.4</v>
      </c>
      <c r="CS7" s="24">
        <v>42.28</v>
      </c>
      <c r="CT7" s="24">
        <v>41.06</v>
      </c>
      <c r="CU7" s="24">
        <v>42.09</v>
      </c>
      <c r="CV7" s="24">
        <v>42.15</v>
      </c>
      <c r="CW7" s="24">
        <v>43.17</v>
      </c>
      <c r="CX7" s="24">
        <v>78.09</v>
      </c>
      <c r="CY7" s="24">
        <v>79.03</v>
      </c>
      <c r="CZ7" s="24">
        <v>80.63</v>
      </c>
      <c r="DA7" s="24">
        <v>81.88</v>
      </c>
      <c r="DB7" s="24">
        <v>82</v>
      </c>
      <c r="DC7" s="24">
        <v>84.19</v>
      </c>
      <c r="DD7" s="24">
        <v>84.34</v>
      </c>
      <c r="DE7" s="24">
        <v>84.34</v>
      </c>
      <c r="DF7" s="24">
        <v>84.73</v>
      </c>
      <c r="DG7" s="24">
        <v>84.21</v>
      </c>
      <c r="DH7" s="24">
        <v>86.31</v>
      </c>
      <c r="DI7" s="24">
        <v>4.28</v>
      </c>
      <c r="DJ7" s="24">
        <v>8.39</v>
      </c>
      <c r="DK7" s="24">
        <v>11.62</v>
      </c>
      <c r="DL7" s="24">
        <v>14.71</v>
      </c>
      <c r="DM7" s="24">
        <v>17.760000000000002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小野寺 学</cp:lastModifiedBy>
  <cp:lastPrinted>2026-03-11T02:44:18Z</cp:lastPrinted>
  <dcterms:created xsi:type="dcterms:W3CDTF">2025-12-23T06:08:42Z</dcterms:created>
  <dcterms:modified xsi:type="dcterms:W3CDTF">2026-03-11T02:44:24Z</dcterms:modified>
  <cp:category/>
</cp:coreProperties>
</file>