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ity.ichinoseki.iwate.jp\FileShare\R07\部課共有\市長部局\上下水道部\下水道課\01_普及係\00課内庶務\16_決算統計（浄化槽特会）\R7\05_経営比較分析表の分析\02_回答\"/>
    </mc:Choice>
  </mc:AlternateContent>
  <xr:revisionPtr revIDLastSave="0" documentId="13_ncr:1_{5C71A7C0-7600-4DE3-A3CD-85E56C156DD5}" xr6:coauthVersionLast="47" xr6:coauthVersionMax="47" xr10:uidLastSave="{00000000-0000-0000-0000-000000000000}"/>
  <workbookProtection workbookAlgorithmName="SHA-512" workbookHashValue="ANoEE/4JwUPWhba+IQEidnQKxJdn6n0tQ5h32jJSucrzMaOWQkjPFY8OfhuDTEclZs+5hNjnff1SomcKwNXuOw==" workbookSaltValue="uDoxacL7+s9xuzbObeNNqw==" workbookSpinCount="100000" lockStructure="1"/>
  <bookViews>
    <workbookView xWindow="2190" yWindow="1035" windowWidth="21330" windowHeight="129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AT8" i="4"/>
  <c r="W8" i="4"/>
  <c r="P8" i="4"/>
  <c r="B6" i="4"/>
</calcChain>
</file>

<file path=xl/sharedStrings.xml><?xml version="1.0" encoding="utf-8"?>
<sst xmlns="http://schemas.openxmlformats.org/spreadsheetml/2006/main" count="247" uniqueCount="120">
  <si>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</si>
  <si>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</si>
  <si>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</si>
  <si>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</si>
  <si>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</si>
  <si>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</si>
  <si>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</si>
  <si>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</si>
  <si>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</si>
  <si>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</si>
  <si>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</si>
  <si>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</si>
  <si>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</si>
  <si>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</si>
  <si>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</si>
  <si>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</si>
  <si>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</si>
  <si>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</si>
  <si>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</si>
  <si>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</si>
  <si>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</si>
  <si>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</si>
  <si>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</si>
  <si>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</si>
  <si>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</si>
  <si>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</si>
  <si>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</si>
  <si>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</si>
  <si>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</si>
  <si>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</si>
  <si>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</si>
  <si>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</si>
  <si>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</si>
  <si>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</si>
  <si>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</si>
  <si>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</si>
  <si>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</si>
  <si>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</si>
  <si>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</si>
  <si>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</si>
  <si>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</si>
  <si>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</si>
  <si>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</si>
  <si>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</si>
  <si>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</si>
  <si>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</si>
  <si>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</si>
  <si>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</si>
  <si>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</si>
  <si>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</si>
  <si>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</si>
  <si>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</si>
  <si>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</si>
  <si>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</si>
  <si>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</si>
  <si>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</si>
  <si>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</si>
  <si>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</si>
  <si>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</si>
  <si>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</si>
  <si>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</si>
  <si>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</si>
  <si>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</si>
  <si>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</si>
  <si>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</si>
  <si>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</si>
  <si>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</si>
  <si>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</si>
  <si>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</si>
  <si>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</si>
  <si>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</si>
  <si>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</si>
  <si>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</si>
  <si>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</si>
  <si>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</si>
  <si>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</si>
  <si>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</si>
  <si>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</si>
  <si>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</si>
  <si>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</si>
  <si>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</si>
  <si>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</si>
  <si>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</si>
  <si>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</si>
  <si>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</si>
  <si>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</si>
  <si>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</si>
  <si>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</si>
  <si>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</si>
  <si>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</si>
  <si>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</si>
  <si>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</si>
  <si>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</si>
  <si>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</si>
  <si>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</si>
  <si>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</si>
  <si>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</si>
  <si>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</si>
  <si>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一関市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</si>
  <si>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</si>
  <si>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</si>
  <si>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</si>
  <si>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</si>
  <si>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</si>
  <si>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</si>
  <si>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</si>
  <si>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</si>
  <si>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</si>
  <si>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</si>
  <si>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</si>
  <si>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</si>
  <si>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</si>
  <si>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</si>
  <si>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</si>
  <si>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</si>
  <si>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</si>
  <si>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</si>
  <si>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xml:space="preserve">  当市は、平成27年度末に整備手法を市町村設置型から個人設置型へ転換を行った。また、平成28年度からは設置後10年を経過した浄化槽を順次個人への譲与を行っており、令和８年度に全浄化槽施設の譲与をもって事業を完了する予定である。
　この状況下により、浄化槽基数が減少し続けているため使用料収入が大きく減少している。その一方で、浄化槽の譲与前に清掃及び修繕を実施する費用などの固定費が大きな割合を占めている維持管理費は小さな減少に留まっている。そのため、使用料収入が分子になる収益的収支比率及び経費回収率は減少傾向になっている。
　また、汚水処理原価が類似団体平均値より高い値で推移しているのは、分子となる汚水処理費の大部分を占める企業債の元利償還金の減少に比べ、浄化槽の譲与により分母となる有収水量の減が大きいためである。</t>
    <phoneticPr fontId="4"/>
  </si>
  <si>
    <t>　平成28年度からは設置後10年を経過した浄化槽を順次個人への譲与を行っているため、既存の浄化槽は設置後10年未満であり深刻な老朽化には至っていない。
　また、当市は譲与する直前に浄化槽の清掃及び修繕を実施している。</t>
    <phoneticPr fontId="4"/>
  </si>
  <si>
    <t>　令和８年度に全浄化槽施設の譲与をもって事業を完了する予定であるため、年々事業規模が減少していく中で、各指標を改善することは難しい状況になっている。
　今後も浄化槽の管理を適切に行いながら、事業完了に向け譲与を取り進めていく。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</si>
</sst>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B0-4361-AF9C-6B55BD29294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0B0-4361-AF9C-6B55BD29294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61.4</c:v>
                </c:pt>
                <c:pt idx="1">
                  <c:v>55.89</c:v>
                </c:pt>
                <c:pt idx="2">
                  <c:v>59.69</c:v>
                </c:pt>
                <c:pt idx="3">
                  <c:v>67.13</c:v>
                </c:pt>
                <c:pt idx="4">
                  <c:v>67.81</c:v>
                </c:pt>
              </c:numCache>
            </c:numRef>
          </c:val>
          <c:extLst>
            <c:ext xmlns:c16="http://schemas.microsoft.com/office/drawing/2014/chart" uri="{C3380CC4-5D6E-409C-BE32-E72D297353CC}">
              <c16:uniqueId val="{00000000-B424-4BC4-B232-7F78E25D62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424-4BC4-B232-7F78E25D62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5C3-4CF5-8EF1-B9B524EA554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E5C3-4CF5-8EF1-B9B524EA554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67.14</c:v>
                </c:pt>
                <c:pt idx="1">
                  <c:v>62.58</c:v>
                </c:pt>
                <c:pt idx="2">
                  <c:v>63.88</c:v>
                </c:pt>
                <c:pt idx="3">
                  <c:v>54.59</c:v>
                </c:pt>
                <c:pt idx="4">
                  <c:v>54.44</c:v>
                </c:pt>
              </c:numCache>
            </c:numRef>
          </c:val>
          <c:extLst>
            <c:ext xmlns:c16="http://schemas.microsoft.com/office/drawing/2014/chart" uri="{C3380CC4-5D6E-409C-BE32-E72D297353CC}">
              <c16:uniqueId val="{00000000-FDC6-4E6F-9A83-6DAE1C599A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C6-4E6F-9A83-6DAE1C599A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82-48D2-9D01-9A3A576B41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82-48D2-9D01-9A3A576B41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D5-4270-AC15-FCDB7D98E3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D5-4270-AC15-FCDB7D98E3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00-4E14-A626-5B6283C69EA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00-4E14-A626-5B6283C69EA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50-4E43-8AA1-AEC9D67CA4C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50-4E43-8AA1-AEC9D67CA4C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432.35</c:v>
                </c:pt>
                <c:pt idx="1">
                  <c:v>447.83</c:v>
                </c:pt>
                <c:pt idx="2">
                  <c:v>493.48</c:v>
                </c:pt>
                <c:pt idx="3">
                  <c:v>535.94000000000005</c:v>
                </c:pt>
                <c:pt idx="4">
                  <c:v>538.26</c:v>
                </c:pt>
              </c:numCache>
            </c:numRef>
          </c:val>
          <c:extLst>
            <c:ext xmlns:c16="http://schemas.microsoft.com/office/drawing/2014/chart" uri="{C3380CC4-5D6E-409C-BE32-E72D297353CC}">
              <c16:uniqueId val="{00000000-77F8-43AB-BA9A-69D087EB646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77F8-43AB-BA9A-69D087EB646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42.41</c:v>
                </c:pt>
                <c:pt idx="1">
                  <c:v>36.33</c:v>
                </c:pt>
                <c:pt idx="2">
                  <c:v>34.090000000000003</c:v>
                </c:pt>
                <c:pt idx="3">
                  <c:v>25.5</c:v>
                </c:pt>
                <c:pt idx="4">
                  <c:v>23.85</c:v>
                </c:pt>
              </c:numCache>
            </c:numRef>
          </c:val>
          <c:extLst>
            <c:ext xmlns:c16="http://schemas.microsoft.com/office/drawing/2014/chart" uri="{C3380CC4-5D6E-409C-BE32-E72D297353CC}">
              <c16:uniqueId val="{00000000-624C-4CAD-A817-D86313A6E14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624C-4CAD-A817-D86313A6E14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415.52</c:v>
                </c:pt>
                <c:pt idx="1">
                  <c:v>539.92999999999995</c:v>
                </c:pt>
                <c:pt idx="2">
                  <c:v>546.29</c:v>
                </c:pt>
                <c:pt idx="3">
                  <c:v>656.52</c:v>
                </c:pt>
                <c:pt idx="4">
                  <c:v>697.38</c:v>
                </c:pt>
              </c:numCache>
            </c:numRef>
          </c:val>
          <c:extLst>
            <c:ext xmlns:c16="http://schemas.microsoft.com/office/drawing/2014/chart" uri="{C3380CC4-5D6E-409C-BE32-E72D297353CC}">
              <c16:uniqueId val="{00000000-5ABD-446C-8BB5-242BC62714C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5ABD-446C-8BB5-242BC62714C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岩手県　一関市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105505</v>
      </c>
      <c r="AM8" s="54"/>
      <c r="AN8" s="54"/>
      <c r="AO8" s="54"/>
      <c r="AP8" s="54"/>
      <c r="AQ8" s="54"/>
      <c r="AR8" s="54"/>
      <c r="AS8" s="54"/>
      <c r="AT8" s="53">
        <f>データ!T6</f>
        <v>1256.42</v>
      </c>
      <c r="AU8" s="53"/>
      <c r="AV8" s="53"/>
      <c r="AW8" s="53"/>
      <c r="AX8" s="53"/>
      <c r="AY8" s="53"/>
      <c r="AZ8" s="53"/>
      <c r="BA8" s="53"/>
      <c r="BB8" s="53">
        <f>データ!U6</f>
        <v>83.97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0.76</v>
      </c>
      <c r="Q10" s="53"/>
      <c r="R10" s="53"/>
      <c r="S10" s="53"/>
      <c r="T10" s="53"/>
      <c r="U10" s="53"/>
      <c r="V10" s="53"/>
      <c r="W10" s="53">
        <f>データ!Q6</f>
        <v>100</v>
      </c>
      <c r="X10" s="53"/>
      <c r="Y10" s="53"/>
      <c r="Z10" s="53"/>
      <c r="AA10" s="53"/>
      <c r="AB10" s="53"/>
      <c r="AC10" s="53"/>
      <c r="AD10" s="54">
        <f>データ!R6</f>
        <v>4554</v>
      </c>
      <c r="AE10" s="54"/>
      <c r="AF10" s="54"/>
      <c r="AG10" s="54"/>
      <c r="AH10" s="54"/>
      <c r="AI10" s="54"/>
      <c r="AJ10" s="54"/>
      <c r="AK10" s="2"/>
      <c r="AL10" s="54">
        <f>データ!V6</f>
        <v>792</v>
      </c>
      <c r="AM10" s="54"/>
      <c r="AN10" s="54"/>
      <c r="AO10" s="54"/>
      <c r="AP10" s="54"/>
      <c r="AQ10" s="54"/>
      <c r="AR10" s="54"/>
      <c r="AS10" s="54"/>
      <c r="AT10" s="53">
        <f>データ!W6</f>
        <v>403.44</v>
      </c>
      <c r="AU10" s="53"/>
      <c r="AV10" s="53"/>
      <c r="AW10" s="53"/>
      <c r="AX10" s="53"/>
      <c r="AY10" s="53"/>
      <c r="AZ10" s="53"/>
      <c r="BA10" s="53"/>
      <c r="BB10" s="53">
        <f>データ!X6</f>
        <v>1.96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43</v>
      </c>
      <c r="N86" s="12" t="s">
        <v>44</v>
      </c>
      <c r="O86" s="12" t="str">
        <f>データ!EO6</f>
        <v>【-】</v>
      </c>
    </row>
  </sheetData>
  <sheetProtection algorithmName="SHA-512" hashValue="yt9lbzaM6nk6/vLiQfbHNpI7E/WF4C+KZDuJ3ky8GLbceWFLl0AjLoQ/p5W8N9YbFTN3FoxS3fH7CllAIdJ2/A==" saltValue="gQJU1RYvcol2gSoVx81Q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32093</v>
      </c>
      <c r="D6" s="19">
        <f t="shared" si="3"/>
        <v>47</v>
      </c>
      <c r="E6" s="19">
        <f t="shared" si="3"/>
        <v>18</v>
      </c>
      <c r="F6" s="19">
        <f t="shared" si="3"/>
        <v>0</v>
      </c>
      <c r="G6" s="19">
        <f t="shared" si="3"/>
        <v>0</v>
      </c>
      <c r="H6" s="19" t="str">
        <f t="shared" si="3"/>
        <v>岩手県　一関市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0.76</v>
      </c>
      <c r="Q6" s="20">
        <f t="shared" si="3"/>
        <v>100</v>
      </c>
      <c r="R6" s="20">
        <f t="shared" si="3"/>
        <v>4554</v>
      </c>
      <c r="S6" s="20">
        <f t="shared" si="3"/>
        <v>105505</v>
      </c>
      <c r="T6" s="20">
        <f t="shared" si="3"/>
        <v>1256.42</v>
      </c>
      <c r="U6" s="20">
        <f t="shared" si="3"/>
        <v>83.97</v>
      </c>
      <c r="V6" s="20">
        <f t="shared" si="3"/>
        <v>792</v>
      </c>
      <c r="W6" s="20">
        <f t="shared" si="3"/>
        <v>403.44</v>
      </c>
      <c r="X6" s="20">
        <f t="shared" si="3"/>
        <v>1.96</v>
      </c>
      <c r="Y6" s="21">
        <f>IF(Y7="",NA(),Y7)</f>
        <v>67.14</v>
      </c>
      <c r="Z6" s="21">
        <f t="shared" ref="Z6:AH6" si="4">IF(Z7="",NA(),Z7)</f>
        <v>62.58</v>
      </c>
      <c r="AA6" s="21">
        <f t="shared" si="4"/>
        <v>63.88</v>
      </c>
      <c r="AB6" s="21">
        <f t="shared" si="4"/>
        <v>54.59</v>
      </c>
      <c r="AC6" s="21">
        <f t="shared" si="4"/>
        <v>54.44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432.35</v>
      </c>
      <c r="BG6" s="21">
        <f t="shared" ref="BG6:BO6" si="7">IF(BG7="",NA(),BG7)</f>
        <v>447.83</v>
      </c>
      <c r="BH6" s="21">
        <f t="shared" si="7"/>
        <v>493.48</v>
      </c>
      <c r="BI6" s="21">
        <f t="shared" si="7"/>
        <v>535.94000000000005</v>
      </c>
      <c r="BJ6" s="21">
        <f t="shared" si="7"/>
        <v>538.26</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42.41</v>
      </c>
      <c r="BR6" s="21">
        <f t="shared" ref="BR6:BZ6" si="8">IF(BR7="",NA(),BR7)</f>
        <v>36.33</v>
      </c>
      <c r="BS6" s="21">
        <f t="shared" si="8"/>
        <v>34.090000000000003</v>
      </c>
      <c r="BT6" s="21">
        <f t="shared" si="8"/>
        <v>25.5</v>
      </c>
      <c r="BU6" s="21">
        <f t="shared" si="8"/>
        <v>23.85</v>
      </c>
      <c r="BV6" s="21">
        <f t="shared" si="8"/>
        <v>60.59</v>
      </c>
      <c r="BW6" s="21">
        <f t="shared" si="8"/>
        <v>60</v>
      </c>
      <c r="BX6" s="21">
        <f t="shared" si="8"/>
        <v>59.01</v>
      </c>
      <c r="BY6" s="21">
        <f t="shared" si="8"/>
        <v>56.06</v>
      </c>
      <c r="BZ6" s="21">
        <f t="shared" si="8"/>
        <v>53.25</v>
      </c>
      <c r="CA6" s="20" t="str">
        <f>IF(CA7="","",IF(CA7="-","【-】","【"&amp;SUBSTITUTE(TEXT(CA7,"#,##0.00"),"-","△")&amp;"】"))</f>
        <v>【51.14】</v>
      </c>
      <c r="CB6" s="21">
        <f>IF(CB7="",NA(),CB7)</f>
        <v>415.52</v>
      </c>
      <c r="CC6" s="21">
        <f t="shared" ref="CC6:CK6" si="9">IF(CC7="",NA(),CC7)</f>
        <v>539.92999999999995</v>
      </c>
      <c r="CD6" s="21">
        <f t="shared" si="9"/>
        <v>546.29</v>
      </c>
      <c r="CE6" s="21">
        <f t="shared" si="9"/>
        <v>656.52</v>
      </c>
      <c r="CF6" s="21">
        <f t="shared" si="9"/>
        <v>697.38</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61.4</v>
      </c>
      <c r="CN6" s="21">
        <f t="shared" ref="CN6:CV6" si="10">IF(CN7="",NA(),CN7)</f>
        <v>55.89</v>
      </c>
      <c r="CO6" s="21">
        <f t="shared" si="10"/>
        <v>59.69</v>
      </c>
      <c r="CP6" s="21">
        <f t="shared" si="10"/>
        <v>67.13</v>
      </c>
      <c r="CQ6" s="21">
        <f t="shared" si="10"/>
        <v>67.81</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32093</v>
      </c>
      <c r="D7" s="23">
        <v>47</v>
      </c>
      <c r="E7" s="23">
        <v>18</v>
      </c>
      <c r="F7" s="23">
        <v>0</v>
      </c>
      <c r="G7" s="23">
        <v>0</v>
      </c>
      <c r="H7" s="23" t="s">
        <v>98</v>
      </c>
      <c r="I7" s="23" t="s">
        <v>99</v>
      </c>
      <c r="J7" s="23" t="s">
        <v>100</v>
      </c>
      <c r="K7" s="23" t="s">
        <v>101</v>
      </c>
      <c r="L7" s="23" t="s">
        <v>102</v>
      </c>
      <c r="M7" s="23" t="s">
        <v>103</v>
      </c>
      <c r="N7" s="24" t="s">
        <v>104</v>
      </c>
      <c r="O7" s="24" t="s">
        <v>105</v>
      </c>
      <c r="P7" s="24">
        <v>0.76</v>
      </c>
      <c r="Q7" s="24">
        <v>100</v>
      </c>
      <c r="R7" s="24">
        <v>4554</v>
      </c>
      <c r="S7" s="24">
        <v>105505</v>
      </c>
      <c r="T7" s="24">
        <v>1256.42</v>
      </c>
      <c r="U7" s="24">
        <v>83.97</v>
      </c>
      <c r="V7" s="24">
        <v>792</v>
      </c>
      <c r="W7" s="24">
        <v>403.44</v>
      </c>
      <c r="X7" s="24">
        <v>1.96</v>
      </c>
      <c r="Y7" s="24">
        <v>67.14</v>
      </c>
      <c r="Z7" s="24">
        <v>62.58</v>
      </c>
      <c r="AA7" s="24">
        <v>63.88</v>
      </c>
      <c r="AB7" s="24">
        <v>54.59</v>
      </c>
      <c r="AC7" s="24">
        <v>54.44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432.35</v>
      </c>
      <c r="BG7" s="24">
        <v>447.83</v>
      </c>
      <c r="BH7" s="24">
        <v>493.48</v>
      </c>
      <c r="BI7" s="24">
        <v>535.94000000000005</v>
      </c>
      <c r="BJ7" s="24">
        <v>538.26</v>
      </c>
      <c r="BK7" s="24">
        <v>294.27</v>
      </c>
      <c r="BL7" s="24">
        <v>294.08999999999997</v>
      </c>
      <c r="BM7" s="24">
        <v>294.08999999999997</v>
      </c>
      <c r="BN7" s="24">
        <v>338.47</v>
      </c>
      <c r="BO7" s="24">
        <v>368.83</v>
      </c>
      <c r="BP7" s="24">
        <v>386.06</v>
      </c>
      <c r="BQ7" s="24">
        <v>42.41</v>
      </c>
      <c r="BR7" s="24">
        <v>36.33</v>
      </c>
      <c r="BS7" s="24">
        <v>34.090000000000003</v>
      </c>
      <c r="BT7" s="24">
        <v>25.5</v>
      </c>
      <c r="BU7" s="24">
        <v>23.85</v>
      </c>
      <c r="BV7" s="24">
        <v>60.59</v>
      </c>
      <c r="BW7" s="24">
        <v>60</v>
      </c>
      <c r="BX7" s="24">
        <v>59.01</v>
      </c>
      <c r="BY7" s="24">
        <v>56.06</v>
      </c>
      <c r="BZ7" s="24">
        <v>53.25</v>
      </c>
      <c r="CA7" s="24">
        <v>51.14</v>
      </c>
      <c r="CB7" s="24">
        <v>415.52</v>
      </c>
      <c r="CC7" s="24">
        <v>539.92999999999995</v>
      </c>
      <c r="CD7" s="24">
        <v>546.29</v>
      </c>
      <c r="CE7" s="24">
        <v>656.52</v>
      </c>
      <c r="CF7" s="24">
        <v>697.38</v>
      </c>
      <c r="CG7" s="24">
        <v>280.23</v>
      </c>
      <c r="CH7" s="24">
        <v>282.70999999999998</v>
      </c>
      <c r="CI7" s="24">
        <v>291.82</v>
      </c>
      <c r="CJ7" s="24">
        <v>304.36</v>
      </c>
      <c r="CK7" s="24">
        <v>325.45</v>
      </c>
      <c r="CL7" s="24">
        <v>329.31</v>
      </c>
      <c r="CM7" s="24">
        <v>61.4</v>
      </c>
      <c r="CN7" s="24">
        <v>55.89</v>
      </c>
      <c r="CO7" s="24">
        <v>59.69</v>
      </c>
      <c r="CP7" s="24">
        <v>67.13</v>
      </c>
      <c r="CQ7" s="24">
        <v>67.81</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仁</cp:lastModifiedBy>
  <dcterms:created xsi:type="dcterms:W3CDTF">2025-12-22T09:30:07Z</dcterms:created>
  <dcterms:modified xsi:type="dcterms:W3CDTF">2026-01-26T00:47:38Z</dcterms:modified>
  <cp:category/>
</cp:coreProperties>
</file>